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Work Docs\RFP's\Hybrid RFP 2019\Managed Service RFP 2021\Final versions - Republish\"/>
    </mc:Choice>
  </mc:AlternateContent>
  <xr:revisionPtr revIDLastSave="0" documentId="13_ncr:1_{F0AE121D-D630-47E0-8234-FEE80E5D42FD}" xr6:coauthVersionLast="47" xr6:coauthVersionMax="47" xr10:uidLastSave="{00000000-0000-0000-0000-000000000000}"/>
  <bookViews>
    <workbookView xWindow="-120" yWindow="-120" windowWidth="20730" windowHeight="11760" tabRatio="913" activeTab="6" xr2:uid="{00000000-000D-0000-FFFF-FFFF00000000}"/>
  </bookViews>
  <sheets>
    <sheet name="General Information" sheetId="8" r:id="rId1"/>
    <sheet name="Gatekeeper" sheetId="16" r:id="rId2"/>
    <sheet name="Main Evaluation Sheet" sheetId="22" r:id="rId3"/>
    <sheet name="Scope Acceptance" sheetId="9" r:id="rId4"/>
    <sheet name="Technical Capability" sheetId="15" r:id="rId5"/>
    <sheet name="SLR Acceptance" sheetId="5" r:id="rId6"/>
    <sheet name="Hardware S&amp;M Ability" sheetId="20"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15" l="1"/>
  <c r="J13" i="22"/>
  <c r="J12" i="22"/>
  <c r="J8" i="22"/>
  <c r="K11" i="20" l="1"/>
  <c r="J14" i="22"/>
  <c r="K10" i="20"/>
  <c r="V56" i="5"/>
  <c r="H116" i="9"/>
  <c r="H117" i="9"/>
  <c r="H118" i="9"/>
  <c r="H119" i="9"/>
  <c r="H120" i="9"/>
  <c r="H121" i="9"/>
  <c r="H122" i="9"/>
  <c r="K12" i="20" l="1"/>
  <c r="J15" i="22" s="1"/>
  <c r="V53" i="5"/>
  <c r="V52" i="5"/>
  <c r="V51" i="5"/>
  <c r="V50" i="5"/>
  <c r="V49" i="5"/>
  <c r="V48" i="5"/>
  <c r="V47" i="5"/>
  <c r="V46" i="5"/>
  <c r="V45" i="5"/>
  <c r="V44" i="5"/>
  <c r="V43" i="5"/>
  <c r="V42" i="5"/>
  <c r="V41" i="5"/>
  <c r="V40" i="5"/>
  <c r="V37" i="5"/>
  <c r="V36" i="5"/>
  <c r="V35" i="5"/>
  <c r="V34" i="5"/>
  <c r="V31" i="5"/>
  <c r="V30" i="5"/>
  <c r="V8" i="5" l="1"/>
  <c r="V9" i="5"/>
  <c r="V10" i="5"/>
  <c r="V11" i="5"/>
  <c r="V12" i="5"/>
  <c r="V13" i="5"/>
  <c r="V14" i="5"/>
  <c r="V15" i="5"/>
  <c r="V16" i="5"/>
  <c r="V17" i="5"/>
  <c r="V18" i="5"/>
  <c r="V19" i="5"/>
  <c r="V20" i="5"/>
  <c r="V21" i="5"/>
  <c r="V22" i="5"/>
  <c r="V23" i="5"/>
  <c r="V24" i="5"/>
  <c r="V25" i="5"/>
  <c r="V26" i="5"/>
  <c r="V27" i="5"/>
  <c r="H8" i="15"/>
  <c r="H9" i="15"/>
  <c r="H10" i="15"/>
  <c r="H11" i="15"/>
  <c r="H12" i="15"/>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H70" i="9"/>
  <c r="H71" i="9"/>
  <c r="H72" i="9"/>
  <c r="H73" i="9"/>
  <c r="H74" i="9"/>
  <c r="H75" i="9"/>
  <c r="H76" i="9"/>
  <c r="H77" i="9"/>
  <c r="H78" i="9"/>
  <c r="H79" i="9"/>
  <c r="H80" i="9"/>
  <c r="H81" i="9"/>
  <c r="H82" i="9"/>
  <c r="H83" i="9"/>
  <c r="H84" i="9"/>
  <c r="H85" i="9"/>
  <c r="H86" i="9"/>
  <c r="H87" i="9"/>
  <c r="H88" i="9"/>
  <c r="H89" i="9"/>
  <c r="H90" i="9"/>
  <c r="H91" i="9"/>
  <c r="H92" i="9"/>
  <c r="H93" i="9"/>
  <c r="H94" i="9"/>
  <c r="H95" i="9"/>
  <c r="H96" i="9"/>
  <c r="H97" i="9"/>
  <c r="H98" i="9"/>
  <c r="H99" i="9"/>
  <c r="H100" i="9"/>
  <c r="H101" i="9"/>
  <c r="H102" i="9"/>
  <c r="H103" i="9"/>
  <c r="H104" i="9"/>
  <c r="H105" i="9"/>
  <c r="H106" i="9"/>
  <c r="H107" i="9"/>
  <c r="H108" i="9"/>
  <c r="H109" i="9"/>
  <c r="H110" i="9"/>
  <c r="H111" i="9"/>
  <c r="H112" i="9"/>
  <c r="H113" i="9"/>
  <c r="H114" i="9"/>
  <c r="H115" i="9"/>
  <c r="H123" i="9"/>
  <c r="H124" i="9"/>
  <c r="H125" i="9"/>
  <c r="H126" i="9"/>
  <c r="H127" i="9"/>
  <c r="H128" i="9"/>
  <c r="H129" i="9"/>
  <c r="H130" i="9"/>
  <c r="H131" i="9"/>
  <c r="H132" i="9"/>
  <c r="H133" i="9"/>
  <c r="H134" i="9"/>
  <c r="H135" i="9"/>
  <c r="H136" i="9"/>
  <c r="H137" i="9"/>
  <c r="H138" i="9"/>
  <c r="H139" i="9"/>
  <c r="H140" i="9"/>
  <c r="H141" i="9"/>
  <c r="H142" i="9"/>
  <c r="H143" i="9"/>
  <c r="H144" i="9"/>
  <c r="H145" i="9"/>
  <c r="H146" i="9"/>
  <c r="H147" i="9"/>
  <c r="H148" i="9"/>
  <c r="H149" i="9"/>
  <c r="H150" i="9"/>
  <c r="H151" i="9"/>
  <c r="H152" i="9"/>
  <c r="H153" i="9"/>
  <c r="H154" i="9"/>
  <c r="H155" i="9"/>
  <c r="H156" i="9"/>
  <c r="H157" i="9"/>
  <c r="H158" i="9"/>
  <c r="H159" i="9"/>
  <c r="H160" i="9"/>
  <c r="H161" i="9"/>
  <c r="H162" i="9"/>
  <c r="H8" i="9"/>
  <c r="V57" i="5" l="1"/>
  <c r="J11" i="22" s="1"/>
  <c r="H163" i="9"/>
  <c r="J9" i="22"/>
  <c r="J16" i="22" l="1"/>
</calcChain>
</file>

<file path=xl/sharedStrings.xml><?xml version="1.0" encoding="utf-8"?>
<sst xmlns="http://schemas.openxmlformats.org/spreadsheetml/2006/main" count="656" uniqueCount="248">
  <si>
    <t>Scoring automatically on respective worksheets</t>
  </si>
  <si>
    <t>Score based on submission and predefined criteria</t>
  </si>
  <si>
    <t>Acceptance of Scope</t>
  </si>
  <si>
    <t>Reference of where to find in submission documents</t>
  </si>
  <si>
    <t>Scoring definitions</t>
  </si>
  <si>
    <t>Evidence provided by tenderer</t>
  </si>
  <si>
    <t>#</t>
  </si>
  <si>
    <t>Evaluation Category Weighting</t>
  </si>
  <si>
    <t>Evaluation Category</t>
  </si>
  <si>
    <t>Tenderer name</t>
  </si>
  <si>
    <t>To be filled out by Eskom evaluators</t>
  </si>
  <si>
    <t>To be filled out be tenderer</t>
  </si>
  <si>
    <t>Pre-defined evaluation weights by Eskom</t>
  </si>
  <si>
    <t>Legend</t>
  </si>
  <si>
    <t>Customer Satisfaction</t>
  </si>
  <si>
    <t>3  business days</t>
  </si>
  <si>
    <t>2  business days</t>
  </si>
  <si>
    <t>1  business day</t>
  </si>
  <si>
    <t>Configuration management</t>
  </si>
  <si>
    <t>5 days</t>
  </si>
  <si>
    <t>3 days</t>
  </si>
  <si>
    <t>2 days</t>
  </si>
  <si>
    <t>Mean time to submit reports</t>
  </si>
  <si>
    <t>24 hours</t>
  </si>
  <si>
    <t>28 hours</t>
  </si>
  <si>
    <t>36 hours</t>
  </si>
  <si>
    <t>12 hours</t>
  </si>
  <si>
    <t>14 hours</t>
  </si>
  <si>
    <t>18 hours</t>
  </si>
  <si>
    <t>8 hours</t>
  </si>
  <si>
    <t>10 hours</t>
  </si>
  <si>
    <t>16 hours</t>
  </si>
  <si>
    <t>20 hours</t>
  </si>
  <si>
    <t>4 hours</t>
  </si>
  <si>
    <t>6 hours</t>
  </si>
  <si>
    <t>1 hour</t>
  </si>
  <si>
    <t>2 hours</t>
  </si>
  <si>
    <t>Mean time
to resolve
tickets</t>
  </si>
  <si>
    <t>Maintenance and refresh</t>
  </si>
  <si>
    <t>100% 
of all servers
measured per server</t>
  </si>
  <si>
    <t>Measure as an average across all servers. 
No more than 1% of all servers may exceed 3.03hrs downtime and no server may be down for more than 8 hours</t>
  </si>
  <si>
    <t xml:space="preserve">Management </t>
  </si>
  <si>
    <t>Premium</t>
  </si>
  <si>
    <t>Advanced</t>
  </si>
  <si>
    <t>Standard</t>
  </si>
  <si>
    <t>Acceptance</t>
  </si>
  <si>
    <t>Minimum Performance Target</t>
  </si>
  <si>
    <t>Measurement period (months)</t>
  </si>
  <si>
    <t>Critical service level</t>
  </si>
  <si>
    <t>Lower bound service level</t>
  </si>
  <si>
    <t>Target service level</t>
  </si>
  <si>
    <t>Description of the main service KPIs</t>
  </si>
  <si>
    <t>10 business days</t>
  </si>
  <si>
    <t>5 business days</t>
  </si>
  <si>
    <t>1 business day</t>
  </si>
  <si>
    <t xml:space="preserve">5. For Service Level Ability the Tenderer has to submit proof of their current achievements related to the Service Levels defined by Eskom. An exact match or better achievement (100% score), a five percent negative variance  (85% score), less than five percent negative variance  (50% score), no proof provided (0% score). </t>
  </si>
  <si>
    <t xml:space="preserve">2. In the "Main Evaluation Sheet", the Tenderer has to indicate where in his submission documents the evidence can be found to evaluate the respective evaluation criteria. </t>
  </si>
  <si>
    <t>1. Tenderer to fill out all excel fields of this colour in all worksheets of this document</t>
  </si>
  <si>
    <t>TENDERER: Critical instructions for filling out this worksheet</t>
  </si>
  <si>
    <t>tbd</t>
  </si>
  <si>
    <t>Tenderer responsible duly authorised contact name for evaluation:</t>
  </si>
  <si>
    <t>Tenderer name of firm:</t>
  </si>
  <si>
    <t>TOTAL ACCEPTANCE OF SCOPE SCORE</t>
  </si>
  <si>
    <t>Capacity and Performance Management</t>
  </si>
  <si>
    <t>Configuration Tracking</t>
  </si>
  <si>
    <t xml:space="preserve">Information Security Management Services </t>
  </si>
  <si>
    <t>Incident and Problem Management</t>
  </si>
  <si>
    <t>Storage and Data Management Services</t>
  </si>
  <si>
    <t xml:space="preserve">General Roles and Responsibilities </t>
  </si>
  <si>
    <t>Comment</t>
  </si>
  <si>
    <t>Agreement</t>
  </si>
  <si>
    <t>Item to agree</t>
  </si>
  <si>
    <t>Sub-category</t>
  </si>
  <si>
    <t>Evaluator</t>
  </si>
  <si>
    <t>Answer</t>
  </si>
  <si>
    <t>Is the Tenderer ISO27001 certified</t>
  </si>
  <si>
    <t>yes</t>
  </si>
  <si>
    <t xml:space="preserve">Is the tenderer at minimum ITIL v3 maturity level 3 rated by an independent authority . </t>
  </si>
  <si>
    <t>Populate the technical returnable and supply independent assessment as part of the  returnable</t>
  </si>
  <si>
    <t xml:space="preserve">Populate the technical returnable </t>
  </si>
  <si>
    <t>Ability to meet the scope of work required</t>
  </si>
  <si>
    <t>Sub Category Weighting</t>
  </si>
  <si>
    <t>Question / Evaluation Criteria</t>
  </si>
  <si>
    <t>Scope Acceptance Mark-ups</t>
  </si>
  <si>
    <t>Has the tenderer completed the technical ability worksheet and tender returnables</t>
  </si>
  <si>
    <t xml:space="preserve">Ability to meet the stated service levels </t>
  </si>
  <si>
    <t>To which degree does the tenderer accept the service level requirements that has been described in the service catalogue. Service Level Acceptance Mark-up</t>
  </si>
  <si>
    <t>Ability to provide acceptable levels of service to customers</t>
  </si>
  <si>
    <t xml:space="preserve">Tender Returnable </t>
  </si>
  <si>
    <t>Transition and Execution</t>
  </si>
  <si>
    <t>Gatekeeper Satisfied</t>
  </si>
  <si>
    <t>Gatekeeper Question</t>
  </si>
  <si>
    <t>Service Levels Acceptance Mark-ups</t>
  </si>
  <si>
    <t>Technical Capability Sheet and Tender Returnables</t>
  </si>
  <si>
    <t>To which degree does the tenderer accept the scope that has been described in the service catalogue?  Service Scope Acceptance Mark-up</t>
  </si>
  <si>
    <t>Technical ability to deliver on scope of work</t>
  </si>
  <si>
    <t>Did the tenderer provide a transition plan</t>
  </si>
  <si>
    <r>
      <t xml:space="preserve">7. All references provided </t>
    </r>
    <r>
      <rPr>
        <b/>
        <sz val="9"/>
        <color theme="1"/>
        <rFont val="Calibri"/>
        <family val="2"/>
        <scheme val="minor"/>
      </rPr>
      <t xml:space="preserve">MUST be signed </t>
    </r>
    <r>
      <rPr>
        <sz val="9"/>
        <color theme="1"/>
        <rFont val="Calibri"/>
        <family val="2"/>
        <scheme val="minor"/>
      </rPr>
      <t>by the Customer and CIO/CFO of the company.  Unsigned references will be deemed invalid and no points will be awarded for the respective submission</t>
    </r>
  </si>
  <si>
    <t>Comment or Adjustment recommended</t>
  </si>
  <si>
    <t>Proof that the tenderer has performed a successful transition at a customer ?</t>
  </si>
  <si>
    <t>Availability - System uptime (excluding scheduled downtime)</t>
  </si>
  <si>
    <t>Mean time to apply approved patches (from time of approval to install)</t>
  </si>
  <si>
    <t>Mean time to provision a virtual server and associated storage and backups (if required)</t>
  </si>
  <si>
    <t>Mean time to resolve critical (P1) incident</t>
  </si>
  <si>
    <t>Mean time to resolve
major (P2) incident</t>
  </si>
  <si>
    <t>Mean time to resolve
minor (P3&amp;P4) incident</t>
  </si>
  <si>
    <t>Mean time to submit
the information for the first draft Root Cause Analysis Report (from resolution of the incident)</t>
  </si>
  <si>
    <t>Mean time to provide information regarding any update on system configuration to enable the update of the Configuration Management System</t>
  </si>
  <si>
    <t xml:space="preserve">Minimum percentage of satisfied users </t>
  </si>
  <si>
    <t xml:space="preserve">Serviceability - Mean Time to Restore (MTTR) 99% of devices
</t>
  </si>
  <si>
    <t>Reliability - Number of repeat allowed faults on a CI per quarter</t>
  </si>
  <si>
    <t>2 business days</t>
  </si>
  <si>
    <t>3 business days</t>
  </si>
  <si>
    <t>Information Security</t>
  </si>
  <si>
    <t>99.9%
24x7</t>
  </si>
  <si>
    <t>98.5%
24x7</t>
  </si>
  <si>
    <t>99.5%
24x7</t>
  </si>
  <si>
    <t>97.5%
24x7</t>
  </si>
  <si>
    <t>Disagree</t>
  </si>
  <si>
    <t>Reject</t>
  </si>
  <si>
    <t>Accept</t>
  </si>
  <si>
    <t>Agree</t>
  </si>
  <si>
    <t>Inclusions</t>
  </si>
  <si>
    <t>Input to Service Improvement Plans</t>
  </si>
  <si>
    <t>Delivery on Adhoc reports when requested</t>
  </si>
  <si>
    <t>Report on recalls for resolved Incidents</t>
  </si>
  <si>
    <t>Report on the number of incidents caused by change requests</t>
  </si>
  <si>
    <t>Update information about Problems, workarounds and resolutions in the Knowledge Management System and the Known Error Database</t>
  </si>
  <si>
    <t>Report on the number of incidents caused by threshold breaches relating to capacity and performance management</t>
  </si>
  <si>
    <t>2 business day</t>
  </si>
  <si>
    <t>&gt;=2%</t>
  </si>
  <si>
    <t>&gt;=3%</t>
  </si>
  <si>
    <t>&gt;=5%</t>
  </si>
  <si>
    <r>
      <t xml:space="preserve">98.5%
</t>
    </r>
    <r>
      <rPr>
        <sz val="8"/>
        <rFont val="Calibri"/>
        <family val="2"/>
        <scheme val="minor"/>
      </rPr>
      <t>10x7</t>
    </r>
  </si>
  <si>
    <r>
      <t xml:space="preserve">97.5%
</t>
    </r>
    <r>
      <rPr>
        <sz val="8"/>
        <rFont val="Calibri"/>
        <family val="2"/>
        <scheme val="minor"/>
      </rPr>
      <t>10x7</t>
    </r>
  </si>
  <si>
    <t>95%
10x7</t>
  </si>
  <si>
    <t>30 days</t>
  </si>
  <si>
    <t xml:space="preserve">Score </t>
  </si>
  <si>
    <t>Score</t>
  </si>
  <si>
    <t>Total</t>
  </si>
  <si>
    <t>  The vendor must prove that they are currently an IT managed service provider with local presence.</t>
  </si>
  <si>
    <t>Managed Services</t>
  </si>
  <si>
    <t>Server Maintenance and Refresh Services</t>
  </si>
  <si>
    <t>Backup</t>
  </si>
  <si>
    <t>Description of the Main service KPIs</t>
  </si>
  <si>
    <t>Measurement Period (Months)</t>
  </si>
  <si>
    <t>Server Backups</t>
  </si>
  <si>
    <t xml:space="preserve">Backup Success Rate </t>
  </si>
  <si>
    <t xml:space="preserve">Number of Successful Backups per System per month </t>
  </si>
  <si>
    <t>N/A</t>
  </si>
  <si>
    <t xml:space="preserve">Restore Success Rate </t>
  </si>
  <si>
    <t xml:space="preserve">Number of Restores as per the Business or Application Request </t>
  </si>
  <si>
    <t>Disaster Recovery</t>
  </si>
  <si>
    <t>Disaster Recovery
* Only applies to servers with DR</t>
  </si>
  <si>
    <t>Recovery time (RTO)</t>
  </si>
  <si>
    <t>HA</t>
  </si>
  <si>
    <t>0 Hours</t>
  </si>
  <si>
    <t>DR</t>
  </si>
  <si>
    <t>&lt; 48 hours</t>
  </si>
  <si>
    <t>8 – 24 hours</t>
  </si>
  <si>
    <t>0-1 Hours</t>
  </si>
  <si>
    <t>Allowed data loss (RPO)</t>
  </si>
  <si>
    <t>&lt; 24 hours</t>
  </si>
  <si>
    <t xml:space="preserve">Target service level </t>
  </si>
  <si>
    <t>Defective Service Level</t>
  </si>
  <si>
    <t>Material Default Service Level</t>
  </si>
  <si>
    <t xml:space="preserve">Measurement period (months) </t>
  </si>
  <si>
    <t xml:space="preserve">Minimum Performance Target </t>
  </si>
  <si>
    <t>Reduced Standard</t>
  </si>
  <si>
    <t>Service Asset and Configuration Management</t>
  </si>
  <si>
    <t>4.12 CMDB accuracy</t>
  </si>
  <si>
    <t>Change and Release Management</t>
  </si>
  <si>
    <t>4.19 Successful changes (within time, no roll back required, within scope)</t>
  </si>
  <si>
    <t>Priority Incident Management</t>
  </si>
  <si>
    <t>4.20 Number of P1 incidents</t>
  </si>
  <si>
    <t>4.21 Number of P2 incidents</t>
  </si>
  <si>
    <t>Risk and Compliance Management</t>
  </si>
  <si>
    <t>Risks</t>
  </si>
  <si>
    <t>4.29 Percentage (%) of Risks and Non-conformances successfully mitigated against the total</t>
  </si>
  <si>
    <t>Audits</t>
  </si>
  <si>
    <t>4.30 Number of repeat audit findings</t>
  </si>
  <si>
    <t>4.31 Percentage (%) of Audit Findings successfully mitigated against the total</t>
  </si>
  <si>
    <t>4.32 Contain virus/malware outbreak</t>
  </si>
  <si>
    <r>
      <t>4.34 Minimum percentage of satisfied users during</t>
    </r>
    <r>
      <rPr>
        <sz val="8"/>
        <rFont val="Arial"/>
        <family val="2"/>
      </rPr>
      <t xml:space="preserve"> annual survey</t>
    </r>
  </si>
  <si>
    <t>Supplier Relationship</t>
  </si>
  <si>
    <t>4.35 Supplier satisfaction rating</t>
  </si>
  <si>
    <t>Capacity Management</t>
  </si>
  <si>
    <t>4.7 Reports delivered on time</t>
  </si>
  <si>
    <t>Service Level Monitoring</t>
  </si>
  <si>
    <t>4.1 Overall SLA Achievement per Eskom Supplier</t>
  </si>
  <si>
    <t>4.2 KPI’s reported on</t>
  </si>
  <si>
    <t>Server Agent Management</t>
  </si>
  <si>
    <t xml:space="preserve">SCCM Agent installed and active on Windows servers </t>
  </si>
  <si>
    <t>Server and Storage Support</t>
  </si>
  <si>
    <t>TOTAL</t>
  </si>
  <si>
    <t>Mean time to decommission a server from final approval</t>
  </si>
  <si>
    <t>8 business days</t>
  </si>
  <si>
    <t>12 business days</t>
  </si>
  <si>
    <t>Anti-malware agents deployed and active on entire server estate</t>
  </si>
  <si>
    <t>Mean time to conduct vulnerabilities scans and remediate findings on servers</t>
  </si>
  <si>
    <t>45 days</t>
  </si>
  <si>
    <t>60 days</t>
  </si>
  <si>
    <t>98%
in 3 days</t>
  </si>
  <si>
    <t>95%
in 3 days</t>
  </si>
  <si>
    <t>90%
in 3 days</t>
  </si>
  <si>
    <t>Does your monitoring toolset/s offering allow for integration into  an enterprise monitoring suite using open standards and protocols ?</t>
  </si>
  <si>
    <r>
      <t xml:space="preserve">Has the Supplier previously implemented a minimum of three continuous improvement processes, defined in the </t>
    </r>
    <r>
      <rPr>
        <i/>
        <sz val="11"/>
        <color theme="1"/>
        <rFont val="Calibri"/>
        <family val="2"/>
        <scheme val="minor"/>
      </rPr>
      <t xml:space="preserve">technical returnable template, </t>
    </r>
    <r>
      <rPr>
        <sz val="11"/>
        <color theme="1"/>
        <rFont val="Calibri"/>
        <family val="2"/>
        <scheme val="minor"/>
      </rPr>
      <t xml:space="preserve">at a previous customer </t>
    </r>
  </si>
  <si>
    <r>
      <t xml:space="preserve">Will the Supplier implement all of the continuous improvement processes, defined in the </t>
    </r>
    <r>
      <rPr>
        <i/>
        <sz val="11"/>
        <color theme="1"/>
        <rFont val="Calibri"/>
        <family val="2"/>
        <scheme val="minor"/>
      </rPr>
      <t xml:space="preserve">technical returnable template, </t>
    </r>
    <r>
      <rPr>
        <sz val="11"/>
        <color theme="1"/>
        <rFont val="Calibri"/>
        <family val="2"/>
        <scheme val="minor"/>
      </rPr>
      <t>at Eskom</t>
    </r>
  </si>
  <si>
    <t>Did the provider provide a transition plan according to the guidelines provided</t>
  </si>
  <si>
    <t>Has the tenderer completed and submitted the SLA Ability Response tender returnable</t>
  </si>
  <si>
    <t>Feedback to be provided as part of the tender returnble templates provided</t>
  </si>
  <si>
    <t>Based on Transition plan submission from Supplier, as per Transition guidelines provided.</t>
  </si>
  <si>
    <t xml:space="preserve">SLA Ability Response Tender Returnable </t>
  </si>
  <si>
    <t>Tenderer to submit evidence as per the tender returnable provided.</t>
  </si>
  <si>
    <t>Acceptance of Service Level requirements</t>
  </si>
  <si>
    <t>CFCS  Support</t>
  </si>
  <si>
    <t>Supply independent assessment certification as part of the returnables</t>
  </si>
  <si>
    <t>Hardware Support and Maintenance</t>
  </si>
  <si>
    <t>Mean time to repair</t>
  </si>
  <si>
    <t>Questionnaire</t>
  </si>
  <si>
    <t>Response</t>
  </si>
  <si>
    <t>Evidence provided by Tenderer</t>
  </si>
  <si>
    <t>Document Name and Page Number</t>
  </si>
  <si>
    <t>Weight</t>
  </si>
  <si>
    <t>Details (if any)</t>
  </si>
  <si>
    <t>2.1</t>
  </si>
  <si>
    <t>2.2</t>
  </si>
  <si>
    <t>Yes</t>
  </si>
  <si>
    <t>No</t>
  </si>
  <si>
    <t>Evaluator 
Score</t>
  </si>
  <si>
    <t>Final Score</t>
  </si>
  <si>
    <t>How will the Tenderer be scored/evaluated</t>
  </si>
  <si>
    <t>Hardware Support and Maintenance Ability</t>
  </si>
  <si>
    <t xml:space="preserve"> None Partner = 0%
Business = 20%                                                    Silver = 40%                                                  Gold = 60%                                      Premier/Platinum Partner = 100%</t>
  </si>
  <si>
    <t>Hardware Support and Maintenance Serviceability (MTTR)</t>
  </si>
  <si>
    <t xml:space="preserve">What Tier Partner are you with IBM? </t>
  </si>
  <si>
    <t xml:space="preserve">What Tier Partner are you with HP? </t>
  </si>
  <si>
    <t xml:space="preserve">Please provide a certificate or signed letter from the OEM (IBM) confirming this. </t>
  </si>
  <si>
    <t xml:space="preserve">Please provide a certificate or signed letter from the OEM (HP) confirming this. </t>
  </si>
  <si>
    <t>Ability to provide hardware maintenance and support for IBM &amp; HP equipment</t>
  </si>
  <si>
    <t>Provide Partnership Certificate from relevant OEMs (HP &amp; IBM)</t>
  </si>
  <si>
    <t>Is the Supplier an IBM and HPE Partner (with respect to hardware maintenance and support)</t>
  </si>
  <si>
    <t>3. In the "Scope Acceptance" worksheet , the Tenderer has to mark-up his agreement with the scope defined by Eskom in the SOW document. The Tenderer has to indicate for each scope item (linked to service catalogues) whether there is an agreement without comment from Tenderer (100% score), or a disagreement with comment (0% score). Any field that has not been filled out, will be scored with 0%.</t>
  </si>
  <si>
    <t>4. In the "Service Level Acceptance" worksheet , the Tenderer has to mark-up his level of agreement with the Service Levels defined by Eskom in the SLA requirements document. The Tenderer has to indicate for each KPI (linked to service level requirements) whether there is an acceptance without comments or adjustments from Tenderer (100% score) or a non-acceptance with comment (0% score). Any field that has not been filled out, will be scored with 0%.</t>
  </si>
  <si>
    <t>6. Evaluation criteria will all have pre-defined weights (shown on worksheet "Main Evaluation Sheet"). The weighting of the sub criteria that leads to the score on the criteria are pre-defined by Eskom, but not necessarily published.</t>
  </si>
  <si>
    <r>
      <t xml:space="preserve">8. Minimum Threshold for scoring is </t>
    </r>
    <r>
      <rPr>
        <b/>
        <sz val="9"/>
        <color theme="1"/>
        <rFont val="Calibri"/>
        <family val="2"/>
        <scheme val="minor"/>
      </rPr>
      <t>70%</t>
    </r>
  </si>
  <si>
    <t>Evaluation worksheet for CORP 5527R</t>
  </si>
  <si>
    <t>CORP 5527R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</si>
</sst>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1"/>
      <color rgb="FF9C6500"/>
      <name val="Calibri"/>
      <family val="2"/>
      <scheme val="minor"/>
    </font>
    <font>
      <b/>
      <sz val="11"/>
      <color rgb="FFFFFFFF"/>
      <name val="Calibri"/>
      <family val="2"/>
      <scheme val="minor"/>
    </font>
    <font>
      <sz val="11"/>
      <color rgb="FF006100"/>
      <name val="Calibri"/>
      <family val="2"/>
      <scheme val="minor"/>
    </font>
    <font>
      <sz val="9"/>
      <color theme="1"/>
      <name val="Calibri"/>
      <family val="2"/>
      <scheme val="minor"/>
    </font>
    <font>
      <b/>
      <sz val="9"/>
      <color rgb="FFFFFFFF"/>
      <name val="Calibri"/>
      <family val="2"/>
      <scheme val="minor"/>
    </font>
    <font>
      <sz val="8"/>
      <color theme="1"/>
      <name val="Calibri"/>
      <family val="2"/>
      <scheme val="minor"/>
    </font>
    <font>
      <sz val="8"/>
      <name val="Calibri"/>
      <family val="2"/>
      <scheme val="minor"/>
    </font>
    <font>
      <sz val="8"/>
      <color theme="1"/>
      <name val="Arial"/>
      <family val="2"/>
    </font>
    <font>
      <b/>
      <sz val="8"/>
      <color rgb="FF1F497D"/>
      <name val="Calibri"/>
      <family val="2"/>
      <scheme val="minor"/>
    </font>
    <font>
      <sz val="8"/>
      <name val="Arial"/>
      <family val="2"/>
    </font>
    <font>
      <sz val="11"/>
      <name val="Calibri"/>
      <family val="2"/>
      <scheme val="minor"/>
    </font>
    <font>
      <b/>
      <sz val="8"/>
      <color rgb="FFFFFFFF"/>
      <name val="Calibri"/>
      <family val="2"/>
      <scheme val="minor"/>
    </font>
    <font>
      <b/>
      <sz val="8"/>
      <name val="Calibri"/>
      <family val="2"/>
      <scheme val="minor"/>
    </font>
    <font>
      <b/>
      <sz val="9"/>
      <color theme="1"/>
      <name val="Calibri"/>
      <family val="2"/>
      <scheme val="minor"/>
    </font>
    <font>
      <sz val="9"/>
      <color rgb="FF9C6500"/>
      <name val="Calibri"/>
      <family val="2"/>
      <scheme val="minor"/>
    </font>
    <font>
      <b/>
      <sz val="12"/>
      <color rgb="FFFFFFFF"/>
      <name val="Calibri"/>
      <family val="2"/>
      <scheme val="minor"/>
    </font>
    <font>
      <sz val="9"/>
      <color rgb="FF006100"/>
      <name val="Calibri"/>
      <family val="2"/>
      <scheme val="minor"/>
    </font>
    <font>
      <b/>
      <sz val="9"/>
      <color rgb="FFFFFFFF"/>
      <name val="Arial"/>
      <family val="2"/>
    </font>
    <font>
      <sz val="9"/>
      <color theme="1"/>
      <name val="Arial"/>
      <family val="2"/>
    </font>
    <font>
      <b/>
      <sz val="9"/>
      <color theme="1"/>
      <name val="Arial"/>
      <family val="2"/>
    </font>
    <font>
      <i/>
      <sz val="9"/>
      <color theme="1"/>
      <name val="Calibri"/>
      <family val="2"/>
      <scheme val="minor"/>
    </font>
    <font>
      <sz val="9"/>
      <color rgb="FF006100"/>
      <name val="Arial"/>
      <family val="2"/>
    </font>
    <font>
      <sz val="9"/>
      <color rgb="FF9C6500"/>
      <name val="Arial"/>
      <family val="2"/>
    </font>
    <font>
      <sz val="12"/>
      <color theme="1"/>
      <name val="Calibri"/>
      <family val="2"/>
      <scheme val="minor"/>
    </font>
    <font>
      <sz val="9"/>
      <name val="Calibri"/>
      <family val="2"/>
      <scheme val="minor"/>
    </font>
    <font>
      <i/>
      <sz val="9"/>
      <color theme="1"/>
      <name val="Arial"/>
      <family val="2"/>
    </font>
    <font>
      <b/>
      <sz val="8"/>
      <color rgb="FFFFFFFF"/>
      <name val="Arial"/>
      <family val="2"/>
    </font>
    <font>
      <b/>
      <sz val="8"/>
      <color theme="1"/>
      <name val="Arial"/>
      <family val="2"/>
    </font>
    <font>
      <sz val="8"/>
      <color rgb="FFFF0000"/>
      <name val="Arial"/>
      <family val="2"/>
    </font>
    <font>
      <b/>
      <sz val="8"/>
      <color rgb="FF1F497D"/>
      <name val="Arial"/>
      <family val="2"/>
    </font>
    <font>
      <b/>
      <sz val="8"/>
      <color theme="3"/>
      <name val="Arial"/>
      <family val="2"/>
    </font>
    <font>
      <b/>
      <sz val="8"/>
      <color rgb="FF1F487C"/>
      <name val="Arial"/>
      <family val="2"/>
    </font>
    <font>
      <sz val="8"/>
      <color rgb="FF000000"/>
      <name val="Arial"/>
      <family val="2"/>
    </font>
    <font>
      <sz val="10"/>
      <color theme="1"/>
      <name val="Arial"/>
      <family val="2"/>
    </font>
    <font>
      <sz val="10"/>
      <name val="Arial"/>
      <family val="2"/>
    </font>
    <font>
      <b/>
      <sz val="10"/>
      <color theme="1"/>
      <name val="Arial"/>
      <family val="2"/>
    </font>
    <font>
      <b/>
      <sz val="12"/>
      <color theme="1"/>
      <name val="Calibri"/>
      <family val="2"/>
      <scheme val="minor"/>
    </font>
    <font>
      <b/>
      <sz val="10"/>
      <name val="Arial"/>
      <family val="2"/>
    </font>
    <font>
      <b/>
      <sz val="11"/>
      <color theme="2"/>
      <name val="Arial"/>
      <family val="2"/>
    </font>
    <font>
      <b/>
      <sz val="12"/>
      <color theme="0"/>
      <name val="Arial"/>
      <family val="2"/>
    </font>
    <font>
      <b/>
      <sz val="11"/>
      <color theme="2"/>
      <name val="Calibri"/>
      <family val="2"/>
      <scheme val="minor"/>
    </font>
    <font>
      <b/>
      <sz val="10"/>
      <name val="Calibri"/>
      <family val="2"/>
      <scheme val="minor"/>
    </font>
    <font>
      <b/>
      <sz val="11"/>
      <color theme="1"/>
      <name val="Arial"/>
      <family val="2"/>
    </font>
  </fonts>
  <fills count="22">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rgb="FFC6EFCE"/>
        <bgColor indexed="64"/>
      </patternFill>
    </fill>
    <fill>
      <patternFill patternType="solid">
        <fgColor rgb="FF82141E"/>
        <bgColor indexed="64"/>
      </patternFill>
    </fill>
    <fill>
      <patternFill patternType="solid">
        <fgColor theme="8" tint="0.79998168889431442"/>
        <bgColor indexed="64"/>
      </patternFill>
    </fill>
    <fill>
      <patternFill patternType="solid">
        <fgColor rgb="FFDBE5F1"/>
        <bgColor indexed="64"/>
      </patternFill>
    </fill>
    <fill>
      <patternFill patternType="solid">
        <fgColor rgb="FF4F81BD"/>
        <bgColor indexed="64"/>
      </patternFill>
    </fill>
    <fill>
      <patternFill patternType="solid">
        <fgColor theme="4" tint="0.79998168889431442"/>
        <bgColor indexed="64"/>
      </patternFill>
    </fill>
    <fill>
      <patternFill patternType="solid">
        <fgColor rgb="FF1F497D"/>
        <bgColor indexed="64"/>
      </patternFill>
    </fill>
    <fill>
      <patternFill patternType="solid">
        <fgColor rgb="FFFFEB9C"/>
        <bgColor indexed="64"/>
      </patternFill>
    </fill>
    <fill>
      <patternFill patternType="solid">
        <fgColor theme="4" tint="0.39994506668294322"/>
        <bgColor indexed="64"/>
      </patternFill>
    </fill>
    <fill>
      <patternFill patternType="solid">
        <fgColor rgb="FFDBE4F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59996337778862885"/>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0000"/>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bottom/>
      <diagonal/>
    </border>
    <border>
      <left/>
      <right style="thin">
        <color auto="1"/>
      </right>
      <top/>
      <bottom/>
      <diagonal/>
    </border>
    <border>
      <left style="medium">
        <color auto="1"/>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style="medium">
        <color auto="1"/>
      </left>
      <right style="medium">
        <color auto="1"/>
      </right>
      <top/>
      <bottom/>
      <diagonal/>
    </border>
    <border>
      <left/>
      <right style="thin">
        <color auto="1"/>
      </right>
      <top style="medium">
        <color auto="1"/>
      </top>
      <bottom style="thin">
        <color auto="1"/>
      </bottom>
      <diagonal/>
    </border>
    <border>
      <left style="medium">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12">
    <xf numFmtId="0" fontId="0" fillId="0" borderId="0"/>
    <xf numFmtId="0" fontId="6" fillId="0" borderId="0"/>
    <xf numFmtId="0" fontId="9" fillId="3" borderId="0" applyNumberFormat="0" applyBorder="0" applyAlignment="0" applyProtection="0"/>
    <xf numFmtId="9" fontId="6" fillId="0" borderId="0" applyFont="0" applyFill="0" applyBorder="0" applyAlignment="0" applyProtection="0"/>
    <xf numFmtId="0" fontId="11" fillId="2" borderId="0" applyNumberFormat="0" applyBorder="0" applyAlignment="0" applyProtection="0"/>
    <xf numFmtId="9" fontId="32" fillId="0" borderId="0" applyFont="0" applyFill="0" applyBorder="0" applyAlignment="0" applyProtection="0"/>
    <xf numFmtId="0" fontId="11" fillId="2" borderId="0" applyNumberFormat="0" applyBorder="0" applyAlignment="0" applyProtection="0"/>
    <xf numFmtId="0" fontId="9" fillId="3" borderId="0" applyNumberFormat="0" applyBorder="0" applyAlignment="0" applyProtection="0"/>
    <xf numFmtId="0" fontId="5" fillId="0" borderId="0"/>
    <xf numFmtId="9" fontId="5" fillId="0" borderId="0" applyFont="0" applyFill="0" applyBorder="0" applyAlignment="0" applyProtection="0"/>
    <xf numFmtId="0" fontId="2" fillId="0" borderId="0"/>
    <xf numFmtId="0" fontId="2" fillId="0" borderId="0"/>
  </cellStyleXfs>
  <cellXfs count="408">
    <xf numFmtId="0" fontId="0" fillId="0" borderId="0" xfId="0"/>
    <xf numFmtId="0" fontId="6" fillId="0" borderId="0" xfId="1" applyFont="1"/>
    <xf numFmtId="0" fontId="6" fillId="0" borderId="0" xfId="1"/>
    <xf numFmtId="10" fontId="6" fillId="0" borderId="0" xfId="1" applyNumberFormat="1" applyFont="1"/>
    <xf numFmtId="0" fontId="6" fillId="4" borderId="0" xfId="1" applyFill="1"/>
    <xf numFmtId="0" fontId="12" fillId="0" borderId="0" xfId="1" applyFont="1"/>
    <xf numFmtId="10" fontId="12" fillId="0" borderId="0" xfId="1" applyNumberFormat="1" applyFont="1"/>
    <xf numFmtId="0" fontId="12" fillId="0" borderId="0" xfId="1" applyFont="1" applyAlignment="1">
      <alignment wrapText="1"/>
    </xf>
    <xf numFmtId="0" fontId="6" fillId="4" borderId="0" xfId="1" applyFill="1" applyAlignment="1">
      <alignment horizontal="center"/>
    </xf>
    <xf numFmtId="0" fontId="14" fillId="0" borderId="0" xfId="1" applyFont="1"/>
    <xf numFmtId="0" fontId="9" fillId="3" borderId="1" xfId="2" applyBorder="1"/>
    <xf numFmtId="0" fontId="6" fillId="0" borderId="0" xfId="1" applyFill="1"/>
    <xf numFmtId="0" fontId="14"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7" fillId="8" borderId="1" xfId="1" applyFont="1" applyFill="1" applyBorder="1" applyAlignment="1">
      <alignment horizontal="center" vertical="center" wrapText="1"/>
    </xf>
    <xf numFmtId="0" fontId="19" fillId="0" borderId="0" xfId="1" applyFont="1" applyFill="1"/>
    <xf numFmtId="0" fontId="16" fillId="0" borderId="4" xfId="1" applyFont="1" applyFill="1" applyBorder="1" applyAlignment="1">
      <alignment vertical="center" wrapText="1"/>
    </xf>
    <xf numFmtId="0" fontId="17" fillId="8" borderId="4" xfId="1" applyFont="1" applyFill="1" applyBorder="1" applyAlignment="1">
      <alignment vertical="center" wrapText="1"/>
    </xf>
    <xf numFmtId="0" fontId="16" fillId="0" borderId="1" xfId="1" applyFont="1" applyFill="1" applyBorder="1" applyAlignment="1">
      <alignment vertical="center" wrapText="1"/>
    </xf>
    <xf numFmtId="9" fontId="14" fillId="0" borderId="1" xfId="3" applyFont="1" applyFill="1" applyBorder="1" applyAlignment="1">
      <alignment horizontal="center" vertical="center" wrapText="1"/>
    </xf>
    <xf numFmtId="10" fontId="14" fillId="0" borderId="1" xfId="1" applyNumberFormat="1" applyFont="1" applyFill="1" applyBorder="1" applyAlignment="1">
      <alignment horizontal="center" vertical="center" wrapText="1"/>
    </xf>
    <xf numFmtId="0" fontId="20" fillId="9" borderId="4" xfId="1" applyFont="1" applyFill="1" applyBorder="1" applyAlignment="1">
      <alignment horizontal="center" vertical="center" wrapText="1"/>
    </xf>
    <xf numFmtId="0" fontId="20" fillId="9" borderId="1" xfId="1" applyFont="1" applyFill="1" applyBorder="1" applyAlignment="1">
      <alignment horizontal="center" vertical="center" wrapText="1"/>
    </xf>
    <xf numFmtId="0" fontId="20" fillId="11" borderId="11" xfId="1" applyFont="1" applyFill="1" applyBorder="1" applyAlignment="1">
      <alignment horizontal="center" vertical="center" wrapText="1"/>
    </xf>
    <xf numFmtId="0" fontId="20" fillId="11" borderId="1" xfId="1" applyFont="1" applyFill="1" applyBorder="1" applyAlignment="1">
      <alignment horizontal="center" vertical="center" wrapText="1"/>
    </xf>
    <xf numFmtId="0" fontId="6" fillId="0" borderId="30" xfId="1" applyFill="1" applyBorder="1" applyAlignment="1">
      <alignment vertical="center" wrapText="1"/>
    </xf>
    <xf numFmtId="0" fontId="12" fillId="4" borderId="0" xfId="1" applyFont="1" applyFill="1"/>
    <xf numFmtId="0" fontId="22" fillId="4" borderId="34" xfId="1" applyFont="1" applyFill="1" applyBorder="1"/>
    <xf numFmtId="0" fontId="23" fillId="3" borderId="29" xfId="2" applyFont="1" applyBorder="1" applyAlignment="1" applyProtection="1">
      <alignment wrapText="1"/>
      <protection locked="0"/>
    </xf>
    <xf numFmtId="0" fontId="12" fillId="4" borderId="30" xfId="1" applyFont="1" applyFill="1" applyBorder="1"/>
    <xf numFmtId="0" fontId="23" fillId="3" borderId="21" xfId="2" applyFont="1" applyBorder="1" applyAlignment="1" applyProtection="1">
      <alignment wrapText="1"/>
      <protection locked="0"/>
    </xf>
    <xf numFmtId="0" fontId="12" fillId="4" borderId="22" xfId="1" applyFont="1" applyFill="1" applyBorder="1"/>
    <xf numFmtId="0" fontId="24" fillId="6" borderId="1" xfId="1" applyFont="1" applyFill="1" applyBorder="1" applyAlignment="1">
      <alignment horizontal="left" vertical="center" wrapText="1"/>
    </xf>
    <xf numFmtId="0" fontId="12" fillId="0" borderId="0" xfId="1" applyFont="1" applyProtection="1">
      <protection locked="0"/>
    </xf>
    <xf numFmtId="0" fontId="12" fillId="0" borderId="0" xfId="1" applyFont="1" applyAlignment="1" applyProtection="1">
      <alignment wrapText="1"/>
      <protection locked="0"/>
    </xf>
    <xf numFmtId="0" fontId="12" fillId="4" borderId="0" xfId="1" applyFont="1" applyFill="1" applyProtection="1">
      <protection locked="0"/>
    </xf>
    <xf numFmtId="0" fontId="23" fillId="3" borderId="1" xfId="2" applyFont="1" applyBorder="1" applyAlignment="1" applyProtection="1">
      <alignment wrapText="1"/>
      <protection locked="0"/>
    </xf>
    <xf numFmtId="0" fontId="23" fillId="3" borderId="16" xfId="2" applyFont="1" applyBorder="1" applyAlignment="1" applyProtection="1">
      <alignment wrapText="1"/>
      <protection locked="0"/>
    </xf>
    <xf numFmtId="0" fontId="12" fillId="4" borderId="38" xfId="1" applyNumberFormat="1" applyFont="1" applyFill="1" applyBorder="1" applyAlignment="1" applyProtection="1">
      <alignment wrapText="1"/>
    </xf>
    <xf numFmtId="0" fontId="23" fillId="3" borderId="40" xfId="2" applyFont="1" applyBorder="1" applyAlignment="1" applyProtection="1">
      <alignment wrapText="1"/>
      <protection locked="0"/>
    </xf>
    <xf numFmtId="0" fontId="23" fillId="3" borderId="31" xfId="2" applyFont="1" applyBorder="1" applyAlignment="1" applyProtection="1">
      <alignment wrapText="1"/>
      <protection locked="0"/>
    </xf>
    <xf numFmtId="0" fontId="23" fillId="3" borderId="41" xfId="2" applyFont="1" applyBorder="1" applyAlignment="1" applyProtection="1">
      <alignment wrapText="1"/>
      <protection locked="0"/>
    </xf>
    <xf numFmtId="10" fontId="25" fillId="2" borderId="23" xfId="4" applyNumberFormat="1" applyFont="1" applyBorder="1" applyAlignment="1" applyProtection="1">
      <alignment horizontal="center" vertical="center" wrapText="1"/>
    </xf>
    <xf numFmtId="0" fontId="23" fillId="3" borderId="2" xfId="2" applyFont="1" applyBorder="1" applyAlignment="1" applyProtection="1">
      <alignment wrapText="1"/>
      <protection locked="0"/>
    </xf>
    <xf numFmtId="0" fontId="23" fillId="3" borderId="14" xfId="2" applyFont="1" applyBorder="1" applyAlignment="1" applyProtection="1">
      <alignment wrapText="1"/>
      <protection locked="0"/>
    </xf>
    <xf numFmtId="0" fontId="22" fillId="4" borderId="7" xfId="1" applyFont="1" applyFill="1" applyBorder="1" applyAlignment="1" applyProtection="1">
      <alignment wrapText="1"/>
      <protection locked="0"/>
    </xf>
    <xf numFmtId="0" fontId="22" fillId="4" borderId="42" xfId="1" applyFont="1" applyFill="1" applyBorder="1" applyAlignment="1" applyProtection="1">
      <alignment wrapText="1"/>
      <protection locked="0"/>
    </xf>
    <xf numFmtId="49" fontId="22" fillId="4" borderId="43" xfId="1" applyNumberFormat="1" applyFont="1" applyFill="1" applyBorder="1" applyAlignment="1" applyProtection="1">
      <alignment wrapText="1"/>
    </xf>
    <xf numFmtId="0" fontId="22" fillId="4" borderId="6" xfId="1" applyFont="1" applyFill="1" applyBorder="1" applyAlignment="1" applyProtection="1">
      <alignment wrapText="1"/>
    </xf>
    <xf numFmtId="0" fontId="22" fillId="4" borderId="44" xfId="1" applyFont="1" applyFill="1" applyBorder="1" applyAlignment="1" applyProtection="1">
      <alignment wrapText="1"/>
    </xf>
    <xf numFmtId="0" fontId="12" fillId="4" borderId="0" xfId="1" applyFont="1" applyFill="1" applyAlignment="1" applyProtection="1">
      <alignment wrapText="1"/>
      <protection locked="0"/>
    </xf>
    <xf numFmtId="49" fontId="12" fillId="4" borderId="0" xfId="1" applyNumberFormat="1" applyFont="1" applyFill="1" applyProtection="1">
      <protection locked="0"/>
    </xf>
    <xf numFmtId="9" fontId="12" fillId="4" borderId="0" xfId="1" applyNumberFormat="1" applyFont="1" applyFill="1" applyProtection="1">
      <protection locked="0"/>
    </xf>
    <xf numFmtId="0" fontId="22" fillId="4" borderId="0" xfId="1" applyFont="1" applyFill="1" applyAlignment="1" applyProtection="1">
      <alignment wrapText="1"/>
      <protection locked="0"/>
    </xf>
    <xf numFmtId="0" fontId="12" fillId="0" borderId="0" xfId="1" applyFont="1" applyFill="1" applyProtection="1">
      <protection locked="0"/>
    </xf>
    <xf numFmtId="10" fontId="12" fillId="0" borderId="0" xfId="1" applyNumberFormat="1" applyFont="1" applyProtection="1">
      <protection locked="0"/>
    </xf>
    <xf numFmtId="0" fontId="22" fillId="4" borderId="6" xfId="1" applyFont="1" applyFill="1" applyBorder="1" applyAlignment="1" applyProtection="1">
      <protection locked="0"/>
    </xf>
    <xf numFmtId="0" fontId="14" fillId="0" borderId="1" xfId="1" applyFont="1" applyFill="1" applyBorder="1" applyAlignment="1">
      <alignment horizontal="center" vertical="center" wrapText="1"/>
    </xf>
    <xf numFmtId="0" fontId="27" fillId="0" borderId="0" xfId="1" applyFont="1"/>
    <xf numFmtId="0" fontId="22" fillId="4" borderId="9" xfId="1" applyFont="1" applyFill="1" applyBorder="1"/>
    <xf numFmtId="0" fontId="27" fillId="0" borderId="0" xfId="1" applyFont="1" applyFill="1"/>
    <xf numFmtId="0" fontId="27" fillId="4" borderId="14" xfId="1" applyFont="1" applyFill="1" applyBorder="1"/>
    <xf numFmtId="0" fontId="30" fillId="2" borderId="13" xfId="4" applyFont="1" applyBorder="1"/>
    <xf numFmtId="0" fontId="30" fillId="2" borderId="12" xfId="4" applyFont="1" applyBorder="1"/>
    <xf numFmtId="0" fontId="27" fillId="4" borderId="32" xfId="1" applyFont="1" applyFill="1" applyBorder="1"/>
    <xf numFmtId="0" fontId="31" fillId="3" borderId="0" xfId="2" applyFont="1" applyBorder="1"/>
    <xf numFmtId="0" fontId="31" fillId="3" borderId="24" xfId="2" applyFont="1" applyBorder="1"/>
    <xf numFmtId="0" fontId="27" fillId="4" borderId="16" xfId="1" applyFont="1" applyFill="1" applyBorder="1"/>
    <xf numFmtId="0" fontId="27" fillId="7" borderId="17" xfId="1" applyFont="1" applyFill="1" applyBorder="1"/>
    <xf numFmtId="0" fontId="27" fillId="7" borderId="15" xfId="1" applyFont="1" applyFill="1" applyBorder="1"/>
    <xf numFmtId="0" fontId="13" fillId="6" borderId="1" xfId="1" applyFont="1" applyFill="1" applyBorder="1" applyAlignment="1">
      <alignment horizontal="center" vertical="center" wrapText="1"/>
    </xf>
    <xf numFmtId="1" fontId="13" fillId="6" borderId="1" xfId="1" applyNumberFormat="1" applyFont="1" applyFill="1" applyBorder="1" applyAlignment="1">
      <alignment horizontal="center" vertical="center" wrapText="1"/>
    </xf>
    <xf numFmtId="10" fontId="13" fillId="6" borderId="1" xfId="1" applyNumberFormat="1" applyFont="1" applyFill="1" applyBorder="1" applyAlignment="1">
      <alignment horizontal="center" vertical="center" wrapText="1"/>
    </xf>
    <xf numFmtId="1" fontId="12" fillId="0" borderId="0" xfId="1" applyNumberFormat="1" applyFont="1"/>
    <xf numFmtId="0" fontId="28" fillId="4" borderId="27" xfId="1" applyFont="1" applyFill="1" applyBorder="1" applyAlignment="1">
      <alignment horizontal="left"/>
    </xf>
    <xf numFmtId="0" fontId="6" fillId="0" borderId="0" xfId="1" applyFill="1" applyBorder="1"/>
    <xf numFmtId="10" fontId="29" fillId="0" borderId="1" xfId="1" applyNumberFormat="1" applyFont="1" applyBorder="1" applyAlignment="1">
      <alignment vertical="center" wrapText="1"/>
    </xf>
    <xf numFmtId="0" fontId="6" fillId="0" borderId="0" xfId="1" applyAlignment="1">
      <alignment wrapText="1"/>
    </xf>
    <xf numFmtId="0" fontId="30" fillId="2" borderId="13" xfId="4" applyFont="1" applyBorder="1" applyAlignment="1">
      <alignment wrapText="1"/>
    </xf>
    <xf numFmtId="0" fontId="31" fillId="3" borderId="0" xfId="2" applyFont="1" applyBorder="1" applyAlignment="1">
      <alignment wrapText="1"/>
    </xf>
    <xf numFmtId="0" fontId="27" fillId="7" borderId="17" xfId="1" applyFont="1" applyFill="1" applyBorder="1" applyAlignment="1">
      <alignment wrapText="1"/>
    </xf>
    <xf numFmtId="0" fontId="9" fillId="12" borderId="1" xfId="2" applyFill="1" applyBorder="1"/>
    <xf numFmtId="0" fontId="14" fillId="0" borderId="0" xfId="1" applyFont="1" applyFill="1" applyBorder="1" applyAlignment="1">
      <alignment wrapText="1"/>
    </xf>
    <xf numFmtId="0" fontId="14" fillId="4" borderId="0" xfId="1" applyFont="1" applyFill="1" applyBorder="1" applyAlignment="1">
      <alignment wrapText="1"/>
    </xf>
    <xf numFmtId="0" fontId="6" fillId="0" borderId="0" xfId="1" applyFill="1" applyBorder="1" applyAlignment="1"/>
    <xf numFmtId="0" fontId="14" fillId="0" borderId="0" xfId="1" applyFont="1" applyFill="1" applyBorder="1"/>
    <xf numFmtId="0" fontId="14" fillId="0" borderId="0" xfId="1" applyFont="1" applyFill="1" applyBorder="1" applyAlignment="1"/>
    <xf numFmtId="0" fontId="14" fillId="0" borderId="0" xfId="1" applyFont="1" applyBorder="1"/>
    <xf numFmtId="0" fontId="14" fillId="4" borderId="0" xfId="1" applyFont="1" applyFill="1" applyBorder="1"/>
    <xf numFmtId="0" fontId="28" fillId="4" borderId="0" xfId="1" applyFont="1" applyFill="1" applyBorder="1" applyAlignment="1">
      <alignment horizontal="left"/>
    </xf>
    <xf numFmtId="0" fontId="12" fillId="4" borderId="36" xfId="0" applyFont="1" applyFill="1" applyBorder="1" applyAlignment="1">
      <alignment wrapText="1"/>
    </xf>
    <xf numFmtId="0" fontId="6" fillId="12" borderId="12" xfId="1" applyFill="1" applyBorder="1" applyAlignment="1">
      <alignment vertical="center" wrapText="1"/>
    </xf>
    <xf numFmtId="10" fontId="13" fillId="6" borderId="1" xfId="1" applyNumberFormat="1" applyFont="1" applyFill="1" applyBorder="1" applyAlignment="1">
      <alignment horizontal="left" vertical="center" wrapText="1"/>
    </xf>
    <xf numFmtId="0" fontId="27" fillId="0" borderId="1" xfId="1" applyFont="1" applyBorder="1" applyAlignment="1">
      <alignment horizontal="left" vertical="center" wrapText="1"/>
    </xf>
    <xf numFmtId="10" fontId="27" fillId="0" borderId="0" xfId="1" applyNumberFormat="1" applyFont="1" applyAlignment="1">
      <alignment horizontal="left" vertical="center"/>
    </xf>
    <xf numFmtId="0" fontId="30" fillId="2" borderId="13" xfId="4" applyFont="1" applyBorder="1" applyAlignment="1">
      <alignment horizontal="left" vertical="center"/>
    </xf>
    <xf numFmtId="0" fontId="31" fillId="3" borderId="0" xfId="2" applyFont="1" applyBorder="1" applyAlignment="1">
      <alignment horizontal="left" vertical="center"/>
    </xf>
    <xf numFmtId="0" fontId="27" fillId="7" borderId="17" xfId="1" applyFont="1" applyFill="1" applyBorder="1" applyAlignment="1">
      <alignment horizontal="left" vertical="center"/>
    </xf>
    <xf numFmtId="10" fontId="12" fillId="0" borderId="0" xfId="1" applyNumberFormat="1" applyFont="1" applyAlignment="1">
      <alignment horizontal="left" vertical="center"/>
    </xf>
    <xf numFmtId="10" fontId="12" fillId="0" borderId="11" xfId="1" applyNumberFormat="1" applyFont="1" applyBorder="1" applyAlignment="1">
      <alignment horizontal="left" vertical="center"/>
    </xf>
    <xf numFmtId="0" fontId="12" fillId="0" borderId="1" xfId="1" applyFont="1" applyBorder="1"/>
    <xf numFmtId="0" fontId="12" fillId="4" borderId="37" xfId="1" applyFont="1" applyFill="1" applyBorder="1" applyAlignment="1" applyProtection="1">
      <alignment horizontal="left" vertical="center" wrapText="1"/>
    </xf>
    <xf numFmtId="10" fontId="27" fillId="0" borderId="0" xfId="0" applyNumberFormat="1" applyFont="1"/>
    <xf numFmtId="0" fontId="27" fillId="0" borderId="0" xfId="0" applyFont="1"/>
    <xf numFmtId="0" fontId="22" fillId="0" borderId="0" xfId="0" applyFont="1" applyFill="1" applyBorder="1"/>
    <xf numFmtId="49" fontId="29" fillId="0" borderId="0" xfId="0" applyNumberFormat="1" applyFont="1" applyFill="1" applyBorder="1"/>
    <xf numFmtId="0" fontId="27" fillId="0" borderId="0" xfId="0" applyFont="1" applyFill="1"/>
    <xf numFmtId="0" fontId="27" fillId="4" borderId="14" xfId="0" applyFont="1" applyFill="1" applyBorder="1"/>
    <xf numFmtId="0" fontId="30" fillId="2" borderId="13" xfId="6" applyFont="1" applyBorder="1"/>
    <xf numFmtId="0" fontId="30" fillId="2" borderId="12" xfId="6" applyFont="1" applyBorder="1"/>
    <xf numFmtId="0" fontId="27" fillId="0" borderId="0" xfId="0" applyFont="1" applyAlignment="1">
      <alignment wrapText="1"/>
    </xf>
    <xf numFmtId="0" fontId="27" fillId="4" borderId="32" xfId="0" applyFont="1" applyFill="1" applyBorder="1"/>
    <xf numFmtId="0" fontId="31" fillId="3" borderId="0" xfId="7" applyFont="1" applyBorder="1"/>
    <xf numFmtId="0" fontId="31" fillId="3" borderId="24" xfId="7" applyFont="1" applyBorder="1"/>
    <xf numFmtId="0" fontId="27" fillId="4" borderId="16" xfId="0" applyFont="1" applyFill="1" applyBorder="1"/>
    <xf numFmtId="0" fontId="27" fillId="7" borderId="17" xfId="0" applyFont="1" applyFill="1" applyBorder="1"/>
    <xf numFmtId="0" fontId="27" fillId="7" borderId="15" xfId="0" applyFont="1" applyFill="1" applyBorder="1"/>
    <xf numFmtId="0" fontId="13" fillId="6" borderId="1" xfId="0" applyFont="1" applyFill="1" applyBorder="1" applyAlignment="1">
      <alignment horizontal="center" vertical="center" wrapText="1"/>
    </xf>
    <xf numFmtId="1" fontId="13" fillId="6" borderId="1" xfId="0" applyNumberFormat="1" applyFont="1" applyFill="1" applyBorder="1" applyAlignment="1">
      <alignment horizontal="center" vertical="center" wrapText="1"/>
    </xf>
    <xf numFmtId="10" fontId="13" fillId="6" borderId="1" xfId="0" applyNumberFormat="1" applyFont="1" applyFill="1" applyBorder="1" applyAlignment="1">
      <alignment horizontal="center" vertical="center" wrapText="1"/>
    </xf>
    <xf numFmtId="0" fontId="12" fillId="0" borderId="0" xfId="0" applyFont="1"/>
    <xf numFmtId="9" fontId="25" fillId="2" borderId="1" xfId="5" applyFont="1" applyFill="1" applyBorder="1" applyAlignment="1">
      <alignment horizontal="center" vertical="center"/>
    </xf>
    <xf numFmtId="1" fontId="12" fillId="0" borderId="1" xfId="0" applyNumberFormat="1" applyFont="1" applyBorder="1" applyAlignment="1">
      <alignment horizontal="center" vertical="center"/>
    </xf>
    <xf numFmtId="0" fontId="12" fillId="0" borderId="1" xfId="0" applyFont="1" applyBorder="1" applyAlignment="1">
      <alignment vertical="center" wrapText="1"/>
    </xf>
    <xf numFmtId="0" fontId="12" fillId="0" borderId="1" xfId="0" applyFont="1" applyBorder="1" applyAlignment="1">
      <alignment wrapText="1"/>
    </xf>
    <xf numFmtId="1" fontId="12" fillId="0" borderId="1" xfId="5" applyNumberFormat="1" applyFont="1" applyBorder="1" applyAlignment="1">
      <alignment horizontal="center" vertical="center" wrapText="1"/>
    </xf>
    <xf numFmtId="10" fontId="29" fillId="0" borderId="1" xfId="0" applyNumberFormat="1" applyFont="1" applyBorder="1" applyAlignment="1">
      <alignment vertical="center" wrapText="1"/>
    </xf>
    <xf numFmtId="9" fontId="25" fillId="2" borderId="1" xfId="5" applyFont="1" applyFill="1" applyBorder="1" applyAlignment="1">
      <alignment horizontal="center" vertical="center" wrapText="1"/>
    </xf>
    <xf numFmtId="0" fontId="12" fillId="0" borderId="0" xfId="0" applyFont="1" applyAlignment="1">
      <alignment wrapText="1"/>
    </xf>
    <xf numFmtId="1" fontId="12" fillId="0" borderId="0" xfId="0" applyNumberFormat="1" applyFont="1"/>
    <xf numFmtId="10" fontId="12" fillId="0" borderId="0" xfId="0" applyNumberFormat="1" applyFont="1"/>
    <xf numFmtId="0" fontId="28" fillId="4" borderId="0" xfId="0" applyFont="1" applyFill="1" applyBorder="1" applyAlignment="1">
      <alignment horizontal="center" vertical="center" wrapText="1"/>
    </xf>
    <xf numFmtId="0" fontId="28" fillId="4" borderId="27" xfId="0" applyFont="1" applyFill="1" applyBorder="1" applyAlignment="1">
      <alignment horizontal="left"/>
    </xf>
    <xf numFmtId="0" fontId="28" fillId="0" borderId="0" xfId="0" applyFont="1" applyFill="1" applyBorder="1"/>
    <xf numFmtId="49" fontId="34" fillId="0" borderId="0" xfId="0" applyNumberFormat="1" applyFont="1" applyFill="1" applyBorder="1"/>
    <xf numFmtId="0" fontId="26" fillId="6" borderId="1" xfId="0" applyFont="1" applyFill="1" applyBorder="1" applyAlignment="1">
      <alignment horizontal="center" vertical="center" wrapText="1"/>
    </xf>
    <xf numFmtId="1" fontId="26" fillId="6" borderId="1" xfId="0" applyNumberFormat="1" applyFont="1" applyFill="1" applyBorder="1" applyAlignment="1">
      <alignment horizontal="center" vertical="center" wrapText="1"/>
    </xf>
    <xf numFmtId="10" fontId="26"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1" fontId="27" fillId="0" borderId="1" xfId="0" applyNumberFormat="1" applyFont="1" applyBorder="1" applyAlignment="1">
      <alignment horizontal="center" vertical="center"/>
    </xf>
    <xf numFmtId="10" fontId="34" fillId="0" borderId="1" xfId="0" applyNumberFormat="1" applyFont="1" applyBorder="1" applyAlignment="1">
      <alignment vertical="center" wrapText="1"/>
    </xf>
    <xf numFmtId="49" fontId="31" fillId="3" borderId="2" xfId="7" applyNumberFormat="1" applyFont="1" applyBorder="1" applyAlignment="1" applyProtection="1">
      <alignment horizontal="left" vertical="top" wrapText="1"/>
      <protection locked="0"/>
    </xf>
    <xf numFmtId="10" fontId="27" fillId="7" borderId="1" xfId="0" applyNumberFormat="1" applyFont="1" applyFill="1" applyBorder="1" applyAlignment="1">
      <alignment vertical="center"/>
    </xf>
    <xf numFmtId="0" fontId="27" fillId="0" borderId="0" xfId="0" applyFont="1" applyBorder="1" applyAlignment="1">
      <alignment vertical="center" wrapText="1"/>
    </xf>
    <xf numFmtId="1" fontId="27" fillId="0" borderId="0" xfId="0" applyNumberFormat="1" applyFont="1" applyBorder="1"/>
    <xf numFmtId="1" fontId="27" fillId="0" borderId="0" xfId="0" applyNumberFormat="1" applyFont="1"/>
    <xf numFmtId="0" fontId="12" fillId="4" borderId="1" xfId="0" applyFont="1" applyFill="1" applyBorder="1" applyAlignment="1">
      <alignment wrapText="1"/>
    </xf>
    <xf numFmtId="0" fontId="33" fillId="4" borderId="1" xfId="0" applyFont="1" applyFill="1" applyBorder="1" applyAlignment="1">
      <alignment vertical="center" wrapText="1"/>
    </xf>
    <xf numFmtId="0" fontId="12" fillId="4" borderId="1" xfId="0" applyFont="1" applyFill="1" applyBorder="1" applyAlignment="1">
      <alignment vertical="center" wrapText="1"/>
    </xf>
    <xf numFmtId="164" fontId="12" fillId="0" borderId="1" xfId="1" applyNumberFormat="1" applyFont="1" applyBorder="1" applyAlignment="1">
      <alignment horizontal="center" vertical="center"/>
    </xf>
    <xf numFmtId="0" fontId="14" fillId="4"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7" fillId="8" borderId="1" xfId="1" applyFont="1" applyFill="1" applyBorder="1" applyAlignment="1">
      <alignment horizontal="center" vertical="center" wrapText="1"/>
    </xf>
    <xf numFmtId="0" fontId="23" fillId="3" borderId="33" xfId="2" applyFont="1" applyBorder="1" applyAlignment="1">
      <alignment horizontal="left" vertical="top" wrapText="1"/>
    </xf>
    <xf numFmtId="0" fontId="12" fillId="4" borderId="1" xfId="1" applyFont="1" applyFill="1" applyBorder="1" applyAlignment="1">
      <alignment horizontal="left" vertical="top" wrapText="1"/>
    </xf>
    <xf numFmtId="0" fontId="27" fillId="0" borderId="1" xfId="0" applyFont="1" applyFill="1" applyBorder="1" applyAlignment="1">
      <alignment vertical="center" wrapText="1"/>
    </xf>
    <xf numFmtId="1" fontId="14" fillId="0" borderId="1" xfId="3" applyNumberFormat="1" applyFont="1" applyFill="1" applyBorder="1" applyAlignment="1">
      <alignment horizontal="center" vertical="center" wrapText="1"/>
    </xf>
    <xf numFmtId="0" fontId="21" fillId="10" borderId="1" xfId="1" applyFont="1" applyFill="1" applyBorder="1" applyAlignment="1">
      <alignment horizontal="center" vertical="center" wrapText="1"/>
    </xf>
    <xf numFmtId="0" fontId="14" fillId="7" borderId="1" xfId="1" applyFont="1" applyFill="1" applyBorder="1"/>
    <xf numFmtId="9" fontId="14" fillId="0" borderId="1" xfId="1" applyNumberFormat="1" applyFont="1" applyFill="1" applyBorder="1" applyAlignment="1">
      <alignment horizontal="center" vertical="center" wrapText="1"/>
    </xf>
    <xf numFmtId="0" fontId="17" fillId="8"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2" fillId="4" borderId="9" xfId="1" applyFont="1" applyFill="1" applyBorder="1" applyAlignment="1" applyProtection="1">
      <alignment wrapText="1"/>
    </xf>
    <xf numFmtId="9" fontId="12" fillId="4" borderId="8" xfId="3" applyFont="1" applyFill="1" applyBorder="1" applyAlignment="1" applyProtection="1">
      <alignment wrapText="1"/>
    </xf>
    <xf numFmtId="9" fontId="12" fillId="4" borderId="8" xfId="3" applyFont="1" applyFill="1" applyBorder="1" applyAlignment="1" applyProtection="1">
      <alignment wrapText="1"/>
      <protection locked="0"/>
    </xf>
    <xf numFmtId="9" fontId="12" fillId="4" borderId="6" xfId="3" applyFont="1" applyFill="1" applyBorder="1" applyAlignment="1" applyProtection="1">
      <alignment wrapText="1"/>
      <protection locked="0"/>
    </xf>
    <xf numFmtId="9" fontId="15" fillId="0" borderId="1" xfId="1" applyNumberFormat="1" applyFont="1" applyFill="1" applyBorder="1" applyAlignment="1">
      <alignment horizontal="center" vertical="center" wrapText="1"/>
    </xf>
    <xf numFmtId="0" fontId="14" fillId="0" borderId="1" xfId="1" applyFont="1" applyFill="1" applyBorder="1" applyAlignment="1">
      <alignment horizontal="center" vertical="center" wrapText="1"/>
    </xf>
    <xf numFmtId="10" fontId="29" fillId="0" borderId="5" xfId="0" applyNumberFormat="1" applyFont="1" applyBorder="1" applyAlignment="1">
      <alignment horizontal="center" vertical="center" wrapText="1"/>
    </xf>
    <xf numFmtId="10" fontId="12" fillId="4" borderId="6" xfId="3" applyNumberFormat="1" applyFont="1" applyFill="1" applyBorder="1" applyAlignment="1" applyProtection="1">
      <alignment wrapText="1"/>
      <protection locked="0"/>
    </xf>
    <xf numFmtId="0" fontId="22" fillId="0" borderId="0" xfId="0" applyFont="1" applyAlignment="1">
      <alignment wrapText="1"/>
    </xf>
    <xf numFmtId="0" fontId="22" fillId="0" borderId="0" xfId="0" applyFont="1"/>
    <xf numFmtId="1" fontId="22" fillId="0" borderId="0" xfId="0" applyNumberFormat="1" applyFont="1"/>
    <xf numFmtId="10" fontId="22" fillId="0" borderId="0" xfId="0" applyNumberFormat="1" applyFont="1"/>
    <xf numFmtId="10" fontId="22" fillId="0" borderId="0" xfId="1" applyNumberFormat="1" applyFont="1"/>
    <xf numFmtId="0" fontId="6" fillId="12" borderId="1" xfId="1" applyFill="1" applyBorder="1" applyAlignment="1">
      <alignment vertical="center" wrapText="1"/>
    </xf>
    <xf numFmtId="0" fontId="16" fillId="0" borderId="0" xfId="0" applyFont="1" applyBorder="1" applyAlignment="1">
      <alignment wrapText="1"/>
    </xf>
    <xf numFmtId="0" fontId="35" fillId="9" borderId="1" xfId="0" applyFont="1" applyFill="1" applyBorder="1" applyAlignment="1">
      <alignment horizontal="center" vertical="center" wrapText="1"/>
    </xf>
    <xf numFmtId="0" fontId="16" fillId="0" borderId="0" xfId="0" applyFont="1" applyAlignment="1">
      <alignment wrapText="1"/>
    </xf>
    <xf numFmtId="0" fontId="35" fillId="9" borderId="1" xfId="8"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6" fillId="0" borderId="0" xfId="8" applyFont="1" applyFill="1" applyBorder="1" applyAlignment="1">
      <alignment vertical="center" wrapText="1"/>
    </xf>
    <xf numFmtId="0" fontId="16" fillId="0" borderId="0" xfId="8" applyFont="1" applyFill="1" applyAlignment="1">
      <alignment vertical="center" wrapText="1"/>
    </xf>
    <xf numFmtId="0" fontId="16" fillId="0" borderId="0" xfId="8" applyFont="1" applyFill="1" applyAlignment="1">
      <alignment horizontal="center" vertical="center" wrapText="1"/>
    </xf>
    <xf numFmtId="9" fontId="16" fillId="0" borderId="1" xfId="0" applyNumberFormat="1" applyFont="1" applyBorder="1" applyAlignment="1">
      <alignment horizontal="center" vertical="center" wrapText="1"/>
    </xf>
    <xf numFmtId="10" fontId="16" fillId="0" borderId="1"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0" xfId="0" applyFont="1" applyAlignment="1">
      <alignment horizontal="left" vertical="center" wrapText="1"/>
    </xf>
    <xf numFmtId="0" fontId="16" fillId="0" borderId="0" xfId="0" applyFont="1" applyBorder="1" applyAlignment="1">
      <alignment horizontal="left" vertical="center" wrapText="1"/>
    </xf>
    <xf numFmtId="0" fontId="39" fillId="1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40" fillId="14" borderId="1" xfId="0" applyFont="1" applyFill="1" applyBorder="1" applyAlignment="1">
      <alignment horizontal="center" vertical="center" wrapText="1"/>
    </xf>
    <xf numFmtId="0" fontId="37" fillId="0" borderId="0" xfId="0" applyFont="1" applyFill="1" applyBorder="1" applyAlignment="1">
      <alignment horizontal="left" vertical="center" wrapText="1"/>
    </xf>
    <xf numFmtId="0" fontId="37" fillId="0" borderId="0" xfId="0" applyFont="1" applyFill="1" applyAlignment="1">
      <alignment horizontal="left" vertical="center" wrapText="1"/>
    </xf>
    <xf numFmtId="0" fontId="16" fillId="0" borderId="0" xfId="0" applyFont="1" applyFill="1" applyBorder="1" applyAlignment="1">
      <alignment horizontal="left" vertical="center" wrapText="1"/>
    </xf>
    <xf numFmtId="0" fontId="16" fillId="0" borderId="0" xfId="0" applyFont="1" applyFill="1" applyAlignment="1">
      <alignment horizontal="left" vertical="center" wrapText="1"/>
    </xf>
    <xf numFmtId="0" fontId="40" fillId="14" borderId="1" xfId="0" applyFont="1" applyFill="1" applyBorder="1" applyAlignment="1">
      <alignment horizontal="left" vertical="center" wrapText="1"/>
    </xf>
    <xf numFmtId="0" fontId="16" fillId="0" borderId="1" xfId="0" applyFont="1" applyFill="1" applyBorder="1" applyAlignment="1">
      <alignment vertical="center" wrapText="1"/>
    </xf>
    <xf numFmtId="0" fontId="16" fillId="0" borderId="0" xfId="0" applyFont="1" applyBorder="1"/>
    <xf numFmtId="0" fontId="16" fillId="0" borderId="0" xfId="0" applyFont="1"/>
    <xf numFmtId="0" fontId="35" fillId="0" borderId="1" xfId="8" applyFont="1" applyFill="1" applyBorder="1" applyAlignment="1">
      <alignment horizontal="center" vertical="center" wrapText="1"/>
    </xf>
    <xf numFmtId="0" fontId="3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6" fillId="0" borderId="0" xfId="8" applyFont="1" applyFill="1" applyAlignment="1">
      <alignment vertical="center" wrapText="1"/>
    </xf>
    <xf numFmtId="10" fontId="7" fillId="4" borderId="0" xfId="8" applyNumberFormat="1" applyFont="1" applyFill="1" applyAlignment="1"/>
    <xf numFmtId="10" fontId="25" fillId="2" borderId="37" xfId="4" applyNumberFormat="1" applyFont="1" applyBorder="1" applyAlignment="1" applyProtection="1">
      <alignment horizontal="center" vertical="center" wrapText="1"/>
    </xf>
    <xf numFmtId="0" fontId="4" fillId="0" borderId="30" xfId="1" applyFont="1" applyFill="1" applyBorder="1" applyAlignment="1">
      <alignment vertical="center" wrapText="1"/>
    </xf>
    <xf numFmtId="0" fontId="40" fillId="14"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3" fillId="0" borderId="30" xfId="1" applyFont="1" applyFill="1" applyBorder="1" applyAlignment="1">
      <alignment vertical="center" wrapText="1"/>
    </xf>
    <xf numFmtId="9" fontId="25" fillId="2" borderId="4" xfId="5" applyFont="1" applyFill="1" applyBorder="1" applyAlignment="1">
      <alignment horizontal="center" vertical="center"/>
    </xf>
    <xf numFmtId="0" fontId="12" fillId="4" borderId="3" xfId="0" applyFont="1" applyFill="1" applyBorder="1" applyAlignment="1">
      <alignment wrapText="1"/>
    </xf>
    <xf numFmtId="9" fontId="25" fillId="2" borderId="4" xfId="5" applyFont="1" applyFill="1" applyBorder="1" applyAlignment="1">
      <alignment horizontal="center" vertical="center" wrapText="1"/>
    </xf>
    <xf numFmtId="9" fontId="25" fillId="2" borderId="5" xfId="5" applyFont="1" applyFill="1" applyBorder="1" applyAlignment="1">
      <alignment horizontal="center" vertical="center"/>
    </xf>
    <xf numFmtId="10" fontId="29" fillId="0" borderId="4" xfId="0" applyNumberFormat="1" applyFont="1" applyBorder="1" applyAlignment="1">
      <alignment horizontal="center" vertical="center" wrapText="1"/>
    </xf>
    <xf numFmtId="0" fontId="28" fillId="4" borderId="26" xfId="0" applyFont="1" applyFill="1" applyBorder="1" applyAlignment="1">
      <alignment horizontal="left"/>
    </xf>
    <xf numFmtId="1" fontId="12" fillId="0" borderId="3" xfId="5" applyNumberFormat="1" applyFont="1" applyBorder="1" applyAlignment="1">
      <alignment horizontal="center" vertical="center" wrapText="1"/>
    </xf>
    <xf numFmtId="0" fontId="28" fillId="4" borderId="27" xfId="1" applyFont="1" applyFill="1" applyBorder="1" applyAlignment="1">
      <alignment horizontal="left"/>
    </xf>
    <xf numFmtId="0" fontId="42" fillId="4" borderId="0" xfId="0" applyFont="1" applyFill="1" applyAlignment="1">
      <alignment horizontal="left" vertical="top"/>
    </xf>
    <xf numFmtId="0" fontId="42" fillId="4" borderId="0" xfId="0" applyFont="1" applyFill="1" applyAlignment="1">
      <alignment horizontal="left" vertical="top" wrapText="1" shrinkToFit="1"/>
    </xf>
    <xf numFmtId="0" fontId="42" fillId="4" borderId="0" xfId="0" applyFont="1" applyFill="1" applyAlignment="1">
      <alignment horizontal="center" vertical="center"/>
    </xf>
    <xf numFmtId="0" fontId="7" fillId="19" borderId="3" xfId="0" applyFont="1" applyFill="1" applyBorder="1" applyAlignment="1">
      <alignment horizontal="center" vertical="center" wrapText="1"/>
    </xf>
    <xf numFmtId="0" fontId="42" fillId="4" borderId="0" xfId="11" applyFont="1" applyFill="1" applyAlignment="1">
      <alignment horizontal="left" vertical="top"/>
    </xf>
    <xf numFmtId="0" fontId="42" fillId="4" borderId="0" xfId="11" applyFont="1" applyFill="1" applyAlignment="1">
      <alignment horizontal="left" vertical="top" wrapText="1" shrinkToFit="1"/>
    </xf>
    <xf numFmtId="0" fontId="42" fillId="4" borderId="0" xfId="11" applyFont="1" applyFill="1" applyAlignment="1">
      <alignment horizontal="center" vertical="center"/>
    </xf>
    <xf numFmtId="9" fontId="42" fillId="4" borderId="0" xfId="11" applyNumberFormat="1" applyFont="1" applyFill="1" applyAlignment="1">
      <alignment horizontal="left" vertical="top"/>
    </xf>
    <xf numFmtId="10" fontId="42" fillId="4" borderId="0" xfId="11" applyNumberFormat="1" applyFont="1" applyFill="1" applyAlignment="1">
      <alignment horizontal="left" vertical="top"/>
    </xf>
    <xf numFmtId="0" fontId="7" fillId="15" borderId="8" xfId="11" applyFont="1" applyFill="1" applyBorder="1" applyAlignment="1">
      <alignment horizontal="left" vertical="top"/>
    </xf>
    <xf numFmtId="0" fontId="44" fillId="15" borderId="42" xfId="11" applyFont="1" applyFill="1" applyBorder="1" applyAlignment="1">
      <alignment horizontal="left" vertical="top"/>
    </xf>
    <xf numFmtId="0" fontId="44" fillId="15" borderId="45" xfId="11" applyFont="1" applyFill="1" applyBorder="1" applyAlignment="1">
      <alignment horizontal="left" vertical="top"/>
    </xf>
    <xf numFmtId="0" fontId="44" fillId="16" borderId="27" xfId="11" applyFont="1" applyFill="1" applyBorder="1" applyAlignment="1">
      <alignment horizontal="center" vertical="center"/>
    </xf>
    <xf numFmtId="0" fontId="7" fillId="0" borderId="20" xfId="11" applyFont="1" applyBorder="1" applyAlignment="1">
      <alignment horizontal="center" vertical="center"/>
    </xf>
    <xf numFmtId="0" fontId="44" fillId="16" borderId="44" xfId="11" applyFont="1" applyFill="1" applyBorder="1" applyAlignment="1">
      <alignment horizontal="center" vertical="top"/>
    </xf>
    <xf numFmtId="49" fontId="42" fillId="4" borderId="49" xfId="11" applyNumberFormat="1" applyFont="1" applyFill="1" applyBorder="1" applyAlignment="1">
      <alignment horizontal="left" vertical="top"/>
    </xf>
    <xf numFmtId="0" fontId="44" fillId="19" borderId="31" xfId="11" applyFont="1" applyFill="1" applyBorder="1" applyAlignment="1">
      <alignment horizontal="center" vertical="top"/>
    </xf>
    <xf numFmtId="0" fontId="42" fillId="19" borderId="31" xfId="11" applyFont="1" applyFill="1" applyBorder="1" applyAlignment="1">
      <alignment horizontal="left" vertical="top"/>
    </xf>
    <xf numFmtId="0" fontId="7" fillId="19" borderId="3" xfId="11" applyFont="1" applyFill="1" applyBorder="1" applyAlignment="1">
      <alignment horizontal="center" vertical="center" wrapText="1"/>
    </xf>
    <xf numFmtId="0" fontId="45" fillId="18" borderId="3" xfId="11" applyFont="1" applyFill="1" applyBorder="1" applyAlignment="1">
      <alignment horizontal="center" vertical="center" wrapText="1"/>
    </xf>
    <xf numFmtId="9" fontId="43" fillId="20" borderId="4" xfId="11" applyNumberFormat="1" applyFont="1" applyFill="1" applyBorder="1" applyAlignment="1">
      <alignment horizontal="center" vertical="center" wrapText="1"/>
    </xf>
    <xf numFmtId="9" fontId="42" fillId="20" borderId="50" xfId="11" applyNumberFormat="1" applyFont="1" applyFill="1" applyBorder="1" applyAlignment="1">
      <alignment horizontal="center" vertical="center"/>
    </xf>
    <xf numFmtId="165" fontId="43" fillId="0" borderId="4" xfId="11" applyNumberFormat="1" applyFont="1" applyBorder="1" applyAlignment="1">
      <alignment horizontal="center" vertical="center" wrapText="1"/>
    </xf>
    <xf numFmtId="0" fontId="42" fillId="4" borderId="0" xfId="11" applyFont="1" applyFill="1" applyAlignment="1">
      <alignment horizontal="left" vertical="center"/>
    </xf>
    <xf numFmtId="0" fontId="44" fillId="21" borderId="44" xfId="11" applyFont="1" applyFill="1" applyBorder="1" applyAlignment="1">
      <alignment horizontal="center" vertical="center"/>
    </xf>
    <xf numFmtId="9" fontId="46" fillId="21" borderId="44" xfId="11" applyNumberFormat="1" applyFont="1" applyFill="1" applyBorder="1" applyAlignment="1">
      <alignment horizontal="center" vertical="center"/>
    </xf>
    <xf numFmtId="0" fontId="22" fillId="4" borderId="44" xfId="1" applyFont="1" applyFill="1" applyBorder="1"/>
    <xf numFmtId="0" fontId="27" fillId="0" borderId="39" xfId="1" applyFont="1" applyBorder="1"/>
    <xf numFmtId="0" fontId="48" fillId="0" borderId="0" xfId="11" applyFont="1" applyFill="1" applyBorder="1" applyAlignment="1">
      <alignment horizontal="center" vertical="top" wrapText="1" shrinkToFit="1"/>
    </xf>
    <xf numFmtId="9" fontId="42" fillId="0" borderId="0" xfId="11" applyNumberFormat="1" applyFont="1" applyFill="1" applyBorder="1" applyAlignment="1">
      <alignment horizontal="left" vertical="top"/>
    </xf>
    <xf numFmtId="0" fontId="47" fillId="0" borderId="0" xfId="11" applyFont="1" applyFill="1" applyBorder="1" applyAlignment="1">
      <alignment horizontal="left" vertical="top" wrapText="1"/>
    </xf>
    <xf numFmtId="9" fontId="49" fillId="0" borderId="0" xfId="11" applyNumberFormat="1" applyFont="1" applyFill="1" applyBorder="1" applyAlignment="1">
      <alignment vertical="top"/>
    </xf>
    <xf numFmtId="0" fontId="7" fillId="15" borderId="44" xfId="11" applyFont="1" applyFill="1" applyBorder="1" applyAlignment="1">
      <alignment horizontal="left" vertical="top"/>
    </xf>
    <xf numFmtId="0" fontId="44" fillId="15" borderId="44" xfId="11" applyFont="1" applyFill="1" applyBorder="1" applyAlignment="1">
      <alignment horizontal="left" vertical="top"/>
    </xf>
    <xf numFmtId="0" fontId="50" fillId="4" borderId="31" xfId="0" applyFont="1" applyFill="1" applyBorder="1" applyAlignment="1">
      <alignment horizontal="left" vertical="top" wrapText="1" shrinkToFit="1"/>
    </xf>
    <xf numFmtId="0" fontId="35" fillId="9" borderId="1" xfId="0" applyFont="1" applyFill="1" applyBorder="1" applyAlignment="1">
      <alignment horizontal="center" vertical="center" wrapText="1"/>
    </xf>
    <xf numFmtId="0" fontId="35" fillId="9" borderId="1" xfId="8" applyFont="1" applyFill="1" applyBorder="1" applyAlignment="1">
      <alignment horizontal="center" vertical="center" wrapText="1"/>
    </xf>
    <xf numFmtId="0" fontId="12" fillId="0" borderId="1" xfId="0" applyFont="1" applyBorder="1" applyAlignment="1">
      <alignment horizontal="center" vertical="center" wrapText="1"/>
    </xf>
    <xf numFmtId="9" fontId="43" fillId="20" borderId="1" xfId="11" applyNumberFormat="1" applyFont="1" applyFill="1" applyBorder="1" applyAlignment="1">
      <alignment horizontal="center" vertical="center" wrapText="1"/>
    </xf>
    <xf numFmtId="10" fontId="12" fillId="0" borderId="1" xfId="0" applyNumberFormat="1" applyFont="1" applyBorder="1"/>
    <xf numFmtId="10" fontId="12" fillId="0" borderId="1" xfId="0" applyNumberFormat="1" applyFont="1" applyBorder="1" applyAlignment="1"/>
    <xf numFmtId="0" fontId="26" fillId="6" borderId="20" xfId="0" applyFont="1" applyFill="1" applyBorder="1" applyAlignment="1">
      <alignment horizontal="left" vertical="center" wrapText="1"/>
    </xf>
    <xf numFmtId="0" fontId="26" fillId="6" borderId="19" xfId="0" applyFont="1" applyFill="1" applyBorder="1" applyAlignment="1">
      <alignment horizontal="left" vertical="center" wrapText="1"/>
    </xf>
    <xf numFmtId="0" fontId="28" fillId="4" borderId="27" xfId="0" applyFont="1" applyFill="1" applyBorder="1" applyAlignment="1">
      <alignment horizontal="left"/>
    </xf>
    <xf numFmtId="0" fontId="28" fillId="4" borderId="28" xfId="0" applyFont="1" applyFill="1" applyBorder="1" applyAlignment="1">
      <alignment horizontal="left"/>
    </xf>
    <xf numFmtId="10" fontId="12" fillId="0" borderId="1" xfId="0" applyNumberFormat="1" applyFont="1" applyBorder="1" applyAlignment="1"/>
    <xf numFmtId="0" fontId="12" fillId="0" borderId="4" xfId="0" applyFont="1" applyBorder="1" applyAlignment="1">
      <alignment horizontal="center" vertical="center" wrapText="1"/>
    </xf>
    <xf numFmtId="0" fontId="0" fillId="0" borderId="3" xfId="0" applyBorder="1" applyAlignment="1">
      <alignment horizontal="center" vertical="center" wrapText="1"/>
    </xf>
    <xf numFmtId="9" fontId="25" fillId="2" borderId="4" xfId="5" applyFont="1" applyFill="1" applyBorder="1" applyAlignment="1">
      <alignment horizontal="center" vertical="center"/>
    </xf>
    <xf numFmtId="0" fontId="0" fillId="0" borderId="3" xfId="0" applyBorder="1" applyAlignment="1">
      <alignment horizontal="center" vertical="center"/>
    </xf>
    <xf numFmtId="0" fontId="28" fillId="4" borderId="26" xfId="0" applyFont="1" applyFill="1" applyBorder="1" applyAlignment="1">
      <alignment horizontal="left"/>
    </xf>
    <xf numFmtId="0" fontId="12" fillId="0" borderId="1" xfId="0" applyFont="1" applyBorder="1" applyAlignment="1">
      <alignment horizontal="center" vertical="center" wrapText="1"/>
    </xf>
    <xf numFmtId="9" fontId="25" fillId="2" borderId="5" xfId="5" applyFont="1" applyFill="1" applyBorder="1" applyAlignment="1">
      <alignment horizontal="center" vertical="center"/>
    </xf>
    <xf numFmtId="9" fontId="25" fillId="2" borderId="3" xfId="5" applyFont="1" applyFill="1" applyBorder="1" applyAlignment="1">
      <alignment horizontal="center" vertical="center"/>
    </xf>
    <xf numFmtId="1" fontId="12" fillId="0" borderId="4" xfId="5" applyNumberFormat="1" applyFont="1" applyBorder="1" applyAlignment="1">
      <alignment horizontal="center" vertical="center" wrapText="1"/>
    </xf>
    <xf numFmtId="1" fontId="12" fillId="0" borderId="3" xfId="5" applyNumberFormat="1" applyFont="1" applyBorder="1" applyAlignment="1">
      <alignment horizontal="center" vertical="center" wrapText="1"/>
    </xf>
    <xf numFmtId="0" fontId="12" fillId="0" borderId="4" xfId="0" applyFont="1" applyBorder="1" applyAlignment="1">
      <alignment vertical="center" wrapText="1"/>
    </xf>
    <xf numFmtId="0" fontId="0" fillId="0" borderId="3" xfId="0" applyBorder="1" applyAlignment="1">
      <alignment vertical="center" wrapText="1"/>
    </xf>
    <xf numFmtId="9" fontId="25" fillId="2" borderId="4" xfId="5" applyFont="1" applyFill="1" applyBorder="1" applyAlignment="1">
      <alignment horizontal="center" vertical="center" wrapText="1"/>
    </xf>
    <xf numFmtId="0" fontId="12" fillId="0" borderId="3" xfId="0" applyFont="1" applyBorder="1" applyAlignment="1">
      <alignment vertical="center" wrapText="1"/>
    </xf>
    <xf numFmtId="10" fontId="29" fillId="0" borderId="4" xfId="0" applyNumberFormat="1" applyFont="1" applyBorder="1" applyAlignment="1">
      <alignment horizontal="center" vertical="center" wrapText="1"/>
    </xf>
    <xf numFmtId="10" fontId="29" fillId="0" borderId="3" xfId="0" applyNumberFormat="1" applyFont="1" applyBorder="1" applyAlignment="1">
      <alignment horizontal="center" vertical="center" wrapText="1"/>
    </xf>
    <xf numFmtId="0" fontId="12" fillId="4" borderId="4" xfId="0" applyFont="1" applyFill="1" applyBorder="1" applyAlignment="1">
      <alignment wrapText="1"/>
    </xf>
    <xf numFmtId="0" fontId="12" fillId="4" borderId="3" xfId="0" applyFont="1" applyFill="1" applyBorder="1" applyAlignment="1">
      <alignment wrapText="1"/>
    </xf>
    <xf numFmtId="10" fontId="25" fillId="2" borderId="28" xfId="4" applyNumberFormat="1" applyFont="1" applyBorder="1" applyAlignment="1" applyProtection="1">
      <alignment horizontal="center" vertical="center" wrapText="1"/>
    </xf>
    <xf numFmtId="10" fontId="25" fillId="2" borderId="23" xfId="4" applyNumberFormat="1" applyFont="1" applyBorder="1" applyAlignment="1" applyProtection="1">
      <alignment horizontal="center" vertical="center" wrapText="1"/>
    </xf>
    <xf numFmtId="0" fontId="12" fillId="4" borderId="39" xfId="1" applyFont="1" applyFill="1" applyBorder="1" applyAlignment="1" applyProtection="1">
      <alignment horizontal="left" vertical="center" wrapText="1"/>
    </xf>
    <xf numFmtId="0" fontId="6" fillId="0" borderId="37" xfId="1" applyBorder="1" applyAlignment="1">
      <alignment horizontal="left" vertical="center" wrapText="1"/>
    </xf>
    <xf numFmtId="0" fontId="6" fillId="0" borderId="35" xfId="1" applyBorder="1" applyAlignment="1">
      <alignment horizontal="left" vertical="center" wrapText="1"/>
    </xf>
    <xf numFmtId="0" fontId="12" fillId="4" borderId="37" xfId="1" applyFont="1" applyFill="1" applyBorder="1" applyAlignment="1" applyProtection="1">
      <alignment horizontal="left" vertical="center" wrapText="1"/>
    </xf>
    <xf numFmtId="10" fontId="25" fillId="5" borderId="39" xfId="4" applyNumberFormat="1" applyFont="1" applyFill="1" applyBorder="1" applyAlignment="1" applyProtection="1">
      <alignment horizontal="center" vertical="center" wrapText="1"/>
    </xf>
    <xf numFmtId="0" fontId="6" fillId="5" borderId="37" xfId="1" applyFill="1" applyBorder="1" applyAlignment="1">
      <alignment horizontal="center" vertical="center" wrapText="1"/>
    </xf>
    <xf numFmtId="0" fontId="6" fillId="5" borderId="35" xfId="1" applyFill="1" applyBorder="1" applyAlignment="1">
      <alignment horizontal="center" vertical="center" wrapText="1"/>
    </xf>
    <xf numFmtId="10" fontId="25" fillId="2" borderId="39" xfId="4" applyNumberFormat="1" applyFont="1" applyBorder="1" applyAlignment="1" applyProtection="1">
      <alignment horizontal="center" vertical="center" wrapText="1"/>
    </xf>
    <xf numFmtId="10" fontId="25" fillId="2" borderId="37" xfId="4" applyNumberFormat="1" applyFont="1" applyBorder="1" applyAlignment="1" applyProtection="1">
      <alignment horizontal="center" vertical="center" wrapText="1"/>
    </xf>
    <xf numFmtId="0" fontId="26" fillId="6" borderId="20" xfId="1" applyFont="1" applyFill="1" applyBorder="1" applyAlignment="1" applyProtection="1">
      <alignment horizontal="left" vertical="center" wrapText="1"/>
      <protection locked="0"/>
    </xf>
    <xf numFmtId="0" fontId="26" fillId="6" borderId="19" xfId="1" applyFont="1" applyFill="1" applyBorder="1" applyAlignment="1" applyProtection="1">
      <alignment horizontal="left" vertical="center" wrapText="1"/>
      <protection locked="0"/>
    </xf>
    <xf numFmtId="0" fontId="22" fillId="4" borderId="9" xfId="1" applyFont="1" applyFill="1" applyBorder="1" applyAlignment="1" applyProtection="1">
      <alignment horizontal="left"/>
      <protection locked="0"/>
    </xf>
    <xf numFmtId="0" fontId="22" fillId="4" borderId="8" xfId="1" applyFont="1" applyFill="1" applyBorder="1" applyAlignment="1" applyProtection="1">
      <alignment horizontal="left"/>
      <protection locked="0"/>
    </xf>
    <xf numFmtId="0" fontId="25" fillId="2" borderId="27" xfId="4" applyFont="1" applyBorder="1" applyAlignment="1" applyProtection="1">
      <alignment horizontal="left"/>
      <protection locked="0"/>
    </xf>
    <xf numFmtId="0" fontId="25" fillId="2" borderId="26" xfId="4" applyFont="1" applyBorder="1" applyAlignment="1" applyProtection="1">
      <alignment horizontal="left"/>
      <protection locked="0"/>
    </xf>
    <xf numFmtId="0" fontId="25" fillId="2" borderId="28" xfId="4" applyFont="1" applyBorder="1" applyAlignment="1" applyProtection="1">
      <alignment horizontal="left"/>
      <protection locked="0"/>
    </xf>
    <xf numFmtId="0" fontId="23" fillId="3" borderId="25" xfId="2" applyFont="1" applyBorder="1" applyAlignment="1" applyProtection="1">
      <alignment horizontal="left"/>
      <protection locked="0"/>
    </xf>
    <xf numFmtId="0" fontId="23" fillId="3" borderId="0" xfId="2" applyFont="1" applyBorder="1" applyAlignment="1" applyProtection="1">
      <alignment horizontal="left"/>
      <protection locked="0"/>
    </xf>
    <xf numFmtId="0" fontId="23" fillId="3" borderId="23" xfId="2" applyFont="1" applyBorder="1" applyAlignment="1" applyProtection="1">
      <alignment horizontal="left"/>
      <protection locked="0"/>
    </xf>
    <xf numFmtId="0" fontId="12" fillId="7" borderId="20" xfId="1" applyFont="1" applyFill="1" applyBorder="1" applyAlignment="1" applyProtection="1">
      <alignment horizontal="left"/>
      <protection locked="0"/>
    </xf>
    <xf numFmtId="0" fontId="12" fillId="7" borderId="19" xfId="1" applyFont="1" applyFill="1" applyBorder="1" applyAlignment="1" applyProtection="1">
      <alignment horizontal="left"/>
      <protection locked="0"/>
    </xf>
    <xf numFmtId="0" fontId="12" fillId="7" borderId="18" xfId="1" applyFont="1" applyFill="1" applyBorder="1" applyAlignment="1" applyProtection="1">
      <alignment horizontal="left"/>
      <protection locked="0"/>
    </xf>
    <xf numFmtId="0" fontId="6" fillId="0" borderId="24" xfId="1" applyBorder="1" applyAlignment="1">
      <alignment horizontal="center" vertical="center" wrapText="1"/>
    </xf>
    <xf numFmtId="0" fontId="0" fillId="0" borderId="24" xfId="0" applyBorder="1" applyAlignment="1">
      <alignment wrapText="1"/>
    </xf>
    <xf numFmtId="0" fontId="26" fillId="6" borderId="20" xfId="1" applyFont="1" applyFill="1" applyBorder="1" applyAlignment="1">
      <alignment horizontal="left" vertical="center" wrapText="1"/>
    </xf>
    <xf numFmtId="0" fontId="26" fillId="6" borderId="19" xfId="1" applyFont="1" applyFill="1" applyBorder="1" applyAlignment="1">
      <alignment horizontal="left" vertical="center" wrapText="1"/>
    </xf>
    <xf numFmtId="0" fontId="28" fillId="4" borderId="27" xfId="1" applyFont="1" applyFill="1" applyBorder="1" applyAlignment="1">
      <alignment horizontal="left"/>
    </xf>
    <xf numFmtId="0" fontId="28" fillId="4" borderId="28" xfId="1" applyFont="1" applyFill="1" applyBorder="1" applyAlignment="1">
      <alignment horizontal="left"/>
    </xf>
    <xf numFmtId="0" fontId="35" fillId="9" borderId="1" xfId="0" applyFont="1" applyFill="1" applyBorder="1" applyAlignment="1">
      <alignment horizontal="center" vertical="center" wrapText="1"/>
    </xf>
    <xf numFmtId="0" fontId="35" fillId="11" borderId="1" xfId="0" applyFont="1" applyFill="1" applyBorder="1" applyAlignment="1">
      <alignment horizontal="center" vertical="center" wrapText="1"/>
    </xf>
    <xf numFmtId="0" fontId="16" fillId="0" borderId="1" xfId="0" applyFont="1" applyBorder="1" applyAlignment="1">
      <alignment horizontal="left" vertical="center" wrapText="1"/>
    </xf>
    <xf numFmtId="9" fontId="16" fillId="0" borderId="1" xfId="5" applyFont="1" applyBorder="1" applyAlignment="1">
      <alignment horizontal="center" vertical="center" wrapText="1"/>
    </xf>
    <xf numFmtId="0" fontId="41" fillId="0" borderId="2" xfId="0" applyFont="1" applyBorder="1" applyAlignment="1">
      <alignment horizontal="left" vertical="center" wrapText="1"/>
    </xf>
    <xf numFmtId="0" fontId="41" fillId="0" borderId="11" xfId="0" applyFont="1" applyBorder="1" applyAlignment="1">
      <alignment horizontal="left" vertical="center" wrapText="1"/>
    </xf>
    <xf numFmtId="9" fontId="16" fillId="0" borderId="1" xfId="5" applyFont="1" applyFill="1" applyBorder="1" applyAlignment="1">
      <alignment horizontal="center" vertical="center" wrapText="1"/>
    </xf>
    <xf numFmtId="9" fontId="16" fillId="0" borderId="1" xfId="0" applyNumberFormat="1" applyFont="1" applyBorder="1" applyAlignment="1">
      <alignment horizontal="left" vertical="center" wrapText="1"/>
    </xf>
    <xf numFmtId="0" fontId="40" fillId="14" borderId="1" xfId="0" applyFont="1" applyFill="1" applyBorder="1" applyAlignment="1">
      <alignment horizontal="center" vertical="center" wrapText="1"/>
    </xf>
    <xf numFmtId="0" fontId="40" fillId="14"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0" fontId="18" fillId="0" borderId="2" xfId="0" applyFont="1" applyBorder="1" applyAlignment="1">
      <alignment horizontal="left" vertical="center" wrapText="1"/>
    </xf>
    <xf numFmtId="0" fontId="18" fillId="0" borderId="11" xfId="0" applyFont="1" applyBorder="1" applyAlignment="1">
      <alignment horizontal="left" vertical="center" wrapText="1"/>
    </xf>
    <xf numFmtId="9" fontId="18" fillId="0" borderId="1" xfId="5" applyFont="1" applyFill="1" applyBorder="1" applyAlignment="1">
      <alignment horizontal="center" vertical="center" wrapText="1"/>
    </xf>
    <xf numFmtId="9" fontId="18" fillId="0" borderId="1" xfId="5" applyFont="1" applyBorder="1" applyAlignment="1">
      <alignment horizontal="center" vertical="center" wrapText="1"/>
    </xf>
    <xf numFmtId="0" fontId="38" fillId="8" borderId="1" xfId="8" applyFont="1" applyFill="1" applyBorder="1" applyAlignment="1">
      <alignment horizontal="left" vertical="center" wrapText="1"/>
    </xf>
    <xf numFmtId="0" fontId="35" fillId="11" borderId="1" xfId="8" applyFont="1" applyFill="1" applyBorder="1" applyAlignment="1">
      <alignment horizontal="center" vertical="center" wrapText="1"/>
    </xf>
    <xf numFmtId="0" fontId="35" fillId="9" borderId="1" xfId="8" applyFont="1" applyFill="1" applyBorder="1" applyAlignment="1">
      <alignment horizontal="center" vertical="center" wrapText="1"/>
    </xf>
    <xf numFmtId="0" fontId="16" fillId="13"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9" fontId="1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1" fontId="15" fillId="0" borderId="2" xfId="1" applyNumberFormat="1" applyFont="1" applyFill="1" applyBorder="1" applyAlignment="1">
      <alignment horizontal="center" vertical="center" wrapText="1"/>
    </xf>
    <xf numFmtId="1" fontId="15" fillId="0" borderId="10" xfId="1" applyNumberFormat="1" applyFont="1" applyFill="1" applyBorder="1" applyAlignment="1">
      <alignment horizontal="center" vertical="center" wrapText="1"/>
    </xf>
    <xf numFmtId="1" fontId="15" fillId="0" borderId="11" xfId="1" applyNumberFormat="1" applyFont="1" applyFill="1" applyBorder="1" applyAlignment="1">
      <alignment horizontal="center" vertical="center" wrapText="1"/>
    </xf>
    <xf numFmtId="9" fontId="14" fillId="0" borderId="2" xfId="1" applyNumberFormat="1" applyFont="1" applyFill="1" applyBorder="1" applyAlignment="1">
      <alignment horizontal="center" vertical="center" wrapText="1"/>
    </xf>
    <xf numFmtId="9" fontId="14" fillId="0" borderId="10" xfId="1" applyNumberFormat="1" applyFont="1" applyFill="1" applyBorder="1" applyAlignment="1">
      <alignment horizontal="center" vertical="center" wrapText="1"/>
    </xf>
    <xf numFmtId="9" fontId="14" fillId="0" borderId="11" xfId="1" applyNumberFormat="1" applyFont="1" applyFill="1" applyBorder="1" applyAlignment="1">
      <alignment horizontal="center" vertical="center" wrapText="1"/>
    </xf>
    <xf numFmtId="0" fontId="20" fillId="9" borderId="1" xfId="1" applyFont="1" applyFill="1" applyBorder="1" applyAlignment="1">
      <alignment horizontal="center" vertical="center" wrapText="1"/>
    </xf>
    <xf numFmtId="0" fontId="20" fillId="11" borderId="1" xfId="1" applyFont="1" applyFill="1" applyBorder="1" applyAlignment="1">
      <alignment horizontal="center" vertical="center" wrapText="1"/>
    </xf>
    <xf numFmtId="0" fontId="14" fillId="0" borderId="2" xfId="1" applyFont="1" applyFill="1" applyBorder="1" applyAlignment="1">
      <alignment horizontal="left" vertical="center" wrapText="1"/>
    </xf>
    <xf numFmtId="0" fontId="14" fillId="0" borderId="11" xfId="1" applyFont="1" applyFill="1" applyBorder="1" applyAlignment="1">
      <alignment horizontal="left" vertical="center" wrapText="1"/>
    </xf>
    <xf numFmtId="0" fontId="14" fillId="0" borderId="2"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1" xfId="1" applyFont="1" applyFill="1" applyBorder="1" applyAlignment="1">
      <alignment horizontal="center" vertical="center" wrapText="1"/>
    </xf>
    <xf numFmtId="9" fontId="15"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6" fillId="4" borderId="1" xfId="1" applyFont="1" applyFill="1" applyBorder="1" applyAlignment="1">
      <alignment horizontal="left" vertical="center" wrapText="1"/>
    </xf>
    <xf numFmtId="9" fontId="15" fillId="0" borderId="2" xfId="1" applyNumberFormat="1" applyFont="1" applyFill="1" applyBorder="1" applyAlignment="1">
      <alignment horizontal="center" vertical="center" wrapText="1"/>
    </xf>
    <xf numFmtId="9" fontId="15" fillId="0" borderId="10" xfId="1" applyNumberFormat="1" applyFont="1" applyFill="1" applyBorder="1" applyAlignment="1">
      <alignment horizontal="center" vertical="center" wrapText="1"/>
    </xf>
    <xf numFmtId="9" fontId="15" fillId="0" borderId="11" xfId="1" applyNumberFormat="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6" fillId="0" borderId="2" xfId="1" applyFont="1" applyFill="1" applyBorder="1" applyAlignment="1">
      <alignment horizontal="left" vertical="center" wrapText="1"/>
    </xf>
    <xf numFmtId="0" fontId="16" fillId="0" borderId="11" xfId="1" applyFont="1" applyFill="1" applyBorder="1" applyAlignment="1">
      <alignment horizontal="left" vertical="center" wrapText="1"/>
    </xf>
    <xf numFmtId="0" fontId="20" fillId="9" borderId="1" xfId="1" applyFont="1" applyFill="1" applyBorder="1" applyAlignment="1">
      <alignment horizontal="left" vertical="center" wrapText="1"/>
    </xf>
    <xf numFmtId="0" fontId="20" fillId="9" borderId="14" xfId="1" applyFont="1" applyFill="1" applyBorder="1" applyAlignment="1">
      <alignment horizontal="center" vertical="center" wrapText="1"/>
    </xf>
    <xf numFmtId="0" fontId="20" fillId="9" borderId="12" xfId="1" applyFont="1" applyFill="1" applyBorder="1" applyAlignment="1">
      <alignment horizontal="center" vertical="center" wrapText="1"/>
    </xf>
    <xf numFmtId="0" fontId="20" fillId="9" borderId="16" xfId="1" applyFont="1" applyFill="1" applyBorder="1" applyAlignment="1">
      <alignment horizontal="center" vertical="center" wrapText="1"/>
    </xf>
    <xf numFmtId="0" fontId="20" fillId="9" borderId="15" xfId="1" applyFont="1" applyFill="1" applyBorder="1" applyAlignment="1">
      <alignment horizontal="center" vertical="center" wrapText="1"/>
    </xf>
    <xf numFmtId="0" fontId="14"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7" fillId="8" borderId="4" xfId="1" applyFont="1" applyFill="1" applyBorder="1" applyAlignment="1">
      <alignment horizontal="center" vertical="center" wrapText="1"/>
    </xf>
    <xf numFmtId="0" fontId="17" fillId="8" borderId="5" xfId="1" applyFont="1" applyFill="1" applyBorder="1" applyAlignment="1">
      <alignment horizontal="center" vertical="center" wrapText="1"/>
    </xf>
    <xf numFmtId="0" fontId="17" fillId="8" borderId="3" xfId="1" applyFont="1" applyFill="1" applyBorder="1" applyAlignment="1">
      <alignment horizontal="center" vertical="center" wrapText="1"/>
    </xf>
    <xf numFmtId="0" fontId="14" fillId="0" borderId="1" xfId="1" applyFont="1" applyFill="1" applyBorder="1" applyAlignment="1">
      <alignment horizontal="left" vertical="center" wrapText="1"/>
    </xf>
    <xf numFmtId="0" fontId="15" fillId="0" borderId="1" xfId="1" applyFont="1" applyFill="1" applyBorder="1" applyAlignment="1">
      <alignment horizontal="left" vertical="center" wrapText="1"/>
    </xf>
    <xf numFmtId="0" fontId="18" fillId="0" borderId="1" xfId="1" applyFont="1" applyFill="1" applyBorder="1" applyAlignment="1">
      <alignment horizontal="left" vertical="center" wrapText="1"/>
    </xf>
    <xf numFmtId="0" fontId="17" fillId="8" borderId="1" xfId="1" applyFont="1" applyFill="1" applyBorder="1" applyAlignment="1">
      <alignment horizontal="center" vertical="center" wrapText="1"/>
    </xf>
    <xf numFmtId="0" fontId="9" fillId="12" borderId="0" xfId="2" applyFill="1" applyAlignment="1">
      <alignment horizontal="left"/>
    </xf>
    <xf numFmtId="0" fontId="6" fillId="7" borderId="17" xfId="1" applyFill="1" applyBorder="1" applyAlignment="1">
      <alignment horizontal="left"/>
    </xf>
    <xf numFmtId="0" fontId="7" fillId="4" borderId="1" xfId="1" applyFont="1" applyFill="1" applyBorder="1" applyAlignment="1">
      <alignment horizontal="left"/>
    </xf>
    <xf numFmtId="0" fontId="10" fillId="6" borderId="9" xfId="1" applyFont="1" applyFill="1" applyBorder="1" applyAlignment="1">
      <alignment horizontal="left" vertical="center" wrapText="1"/>
    </xf>
    <xf numFmtId="0" fontId="10" fillId="6" borderId="8" xfId="1" applyFont="1" applyFill="1" applyBorder="1" applyAlignment="1">
      <alignment horizontal="left" vertical="center" wrapText="1"/>
    </xf>
    <xf numFmtId="0" fontId="16" fillId="0" borderId="1" xfId="1" applyFont="1" applyFill="1" applyBorder="1" applyAlignment="1">
      <alignment horizontal="left" vertical="center" wrapText="1"/>
    </xf>
    <xf numFmtId="9" fontId="44" fillId="16" borderId="37" xfId="11" applyNumberFormat="1" applyFont="1" applyFill="1" applyBorder="1" applyAlignment="1">
      <alignment horizontal="center" vertical="top" wrapText="1"/>
    </xf>
    <xf numFmtId="9" fontId="44" fillId="16" borderId="35" xfId="11" applyNumberFormat="1" applyFont="1" applyFill="1" applyBorder="1" applyAlignment="1">
      <alignment horizontal="center" vertical="top" wrapText="1"/>
    </xf>
    <xf numFmtId="0" fontId="44" fillId="16" borderId="39" xfId="11" applyFont="1" applyFill="1" applyBorder="1" applyAlignment="1">
      <alignment horizontal="center" vertical="center"/>
    </xf>
    <xf numFmtId="0" fontId="44" fillId="16" borderId="35" xfId="11" applyFont="1" applyFill="1" applyBorder="1" applyAlignment="1">
      <alignment horizontal="center" vertical="center"/>
    </xf>
    <xf numFmtId="0" fontId="44" fillId="16" borderId="34" xfId="11" applyFont="1" applyFill="1" applyBorder="1" applyAlignment="1">
      <alignment horizontal="center" vertical="center" wrapText="1" shrinkToFit="1"/>
    </xf>
    <xf numFmtId="0" fontId="7" fillId="0" borderId="48" xfId="11" applyFont="1" applyBorder="1" applyAlignment="1">
      <alignment horizontal="center" vertical="center"/>
    </xf>
    <xf numFmtId="0" fontId="7" fillId="17" borderId="46" xfId="11" applyFont="1" applyFill="1" applyBorder="1" applyAlignment="1">
      <alignment horizontal="center" vertical="top"/>
    </xf>
    <xf numFmtId="0" fontId="7" fillId="17" borderId="47" xfId="11" applyFont="1" applyFill="1" applyBorder="1" applyAlignment="1">
      <alignment horizontal="center" vertical="top"/>
    </xf>
    <xf numFmtId="0" fontId="44" fillId="16" borderId="34" xfId="11" applyFont="1" applyFill="1" applyBorder="1" applyAlignment="1">
      <alignment horizontal="center" vertical="center"/>
    </xf>
    <xf numFmtId="49" fontId="44" fillId="16" borderId="39" xfId="11" applyNumberFormat="1" applyFont="1" applyFill="1" applyBorder="1" applyAlignment="1">
      <alignment horizontal="center" vertical="center" wrapText="1"/>
    </xf>
    <xf numFmtId="49" fontId="7" fillId="0" borderId="35" xfId="11" applyNumberFormat="1" applyFont="1" applyBorder="1" applyAlignment="1">
      <alignment horizontal="center" vertical="center" wrapText="1"/>
    </xf>
    <xf numFmtId="0" fontId="51" fillId="18" borderId="39" xfId="11" applyFont="1" applyFill="1" applyBorder="1" applyAlignment="1">
      <alignment horizontal="center" vertical="center" wrapText="1"/>
    </xf>
    <xf numFmtId="0" fontId="7" fillId="18" borderId="35" xfId="11" applyFont="1" applyFill="1" applyBorder="1" applyAlignment="1">
      <alignment horizontal="center" vertical="center" wrapText="1"/>
    </xf>
    <xf numFmtId="0" fontId="44" fillId="15" borderId="9" xfId="11" applyFont="1" applyFill="1" applyBorder="1" applyAlignment="1">
      <alignment horizontal="left" vertical="top"/>
    </xf>
    <xf numFmtId="0" fontId="7" fillId="15" borderId="8" xfId="11" applyFont="1" applyFill="1" applyBorder="1" applyAlignment="1">
      <alignment horizontal="left" vertical="top"/>
    </xf>
  </cellXfs>
  <cellStyles count="12">
    <cellStyle name="Good" xfId="6" builtinId="26"/>
    <cellStyle name="Good 2" xfId="4" xr:uid="{00000000-0005-0000-0000-000001000000}"/>
    <cellStyle name="Neutral" xfId="7" builtinId="28"/>
    <cellStyle name="Neutral 2" xfId="2" xr:uid="{00000000-0005-0000-0000-000003000000}"/>
    <cellStyle name="Normal" xfId="0" builtinId="0"/>
    <cellStyle name="Normal 2" xfId="1" xr:uid="{00000000-0005-0000-0000-000005000000}"/>
    <cellStyle name="Normal 2 2" xfId="8" xr:uid="{00000000-0005-0000-0000-000006000000}"/>
    <cellStyle name="Normal 2 3" xfId="11" xr:uid="{B55EAD26-6CD7-41E9-AFD3-BC66BD516DAB}"/>
    <cellStyle name="Normal 3" xfId="10" xr:uid="{22203D9E-8269-4A03-910F-2C2D15F85A69}"/>
    <cellStyle name="Percent" xfId="5" builtinId="5"/>
    <cellStyle name="Percent 2" xfId="3" xr:uid="{00000000-0005-0000-0000-000008000000}"/>
    <cellStyle name="Percent 2 2" xfId="9" xr:uid="{00000000-0005-0000-0000-000009000000}"/>
  </cellStyles>
  <dxfs count="0"/>
  <tableStyles count="0" defaultTableStyle="TableStyleMedium9" defaultPivotStyle="PivotStyleMedium7"/>
  <colors>
    <mruColors>
      <color rgb="FFFFEB9C"/>
      <color rgb="FFDBE5F1"/>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5"/>
  <sheetViews>
    <sheetView zoomScaleNormal="100" workbookViewId="0">
      <selection activeCell="B2" sqref="B2"/>
    </sheetView>
  </sheetViews>
  <sheetFormatPr defaultColWidth="8.875" defaultRowHeight="15" x14ac:dyDescent="0.25"/>
  <cols>
    <col min="1" max="1" width="8.875" style="2"/>
    <col min="2" max="2" width="73.875" style="2" customWidth="1"/>
    <col min="3" max="3" width="34.125" style="2" customWidth="1"/>
    <col min="4" max="16384" width="8.875" style="2"/>
  </cols>
  <sheetData>
    <row r="2" spans="2:3" ht="15.75" x14ac:dyDescent="0.25">
      <c r="B2" s="33" t="s">
        <v>246</v>
      </c>
      <c r="C2" s="33"/>
    </row>
    <row r="3" spans="2:3" x14ac:dyDescent="0.25">
      <c r="B3" s="32" t="s">
        <v>61</v>
      </c>
      <c r="C3" s="31" t="s">
        <v>59</v>
      </c>
    </row>
    <row r="4" spans="2:3" ht="15.75" thickBot="1" x14ac:dyDescent="0.3">
      <c r="B4" s="30" t="s">
        <v>60</v>
      </c>
      <c r="C4" s="29" t="s">
        <v>59</v>
      </c>
    </row>
    <row r="6" spans="2:3" ht="15.75" thickBot="1" x14ac:dyDescent="0.3"/>
    <row r="7" spans="2:3" x14ac:dyDescent="0.25">
      <c r="B7" s="28" t="s">
        <v>58</v>
      </c>
    </row>
    <row r="8" spans="2:3" x14ac:dyDescent="0.25">
      <c r="B8" s="157" t="s">
        <v>57</v>
      </c>
      <c r="C8" s="27"/>
    </row>
    <row r="9" spans="2:3" ht="24" x14ac:dyDescent="0.25">
      <c r="B9" s="158" t="s">
        <v>56</v>
      </c>
      <c r="C9" s="27"/>
    </row>
    <row r="10" spans="2:3" ht="48" x14ac:dyDescent="0.25">
      <c r="B10" s="158" t="s">
        <v>242</v>
      </c>
      <c r="C10" s="27"/>
    </row>
    <row r="11" spans="2:3" ht="60" x14ac:dyDescent="0.25">
      <c r="B11" s="158" t="s">
        <v>243</v>
      </c>
      <c r="C11" s="27"/>
    </row>
    <row r="12" spans="2:3" ht="48" x14ac:dyDescent="0.25">
      <c r="B12" s="158" t="s">
        <v>55</v>
      </c>
    </row>
    <row r="13" spans="2:3" ht="36" x14ac:dyDescent="0.25">
      <c r="B13" s="158" t="s">
        <v>244</v>
      </c>
    </row>
    <row r="14" spans="2:3" ht="24" x14ac:dyDescent="0.25">
      <c r="B14" s="158" t="s">
        <v>97</v>
      </c>
    </row>
    <row r="15" spans="2:3" x14ac:dyDescent="0.25">
      <c r="B15" s="158" t="s">
        <v>245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13"/>
  <sheetViews>
    <sheetView workbookViewId="0">
      <selection activeCell="B1" sqref="B1:D1"/>
    </sheetView>
  </sheetViews>
  <sheetFormatPr defaultColWidth="9" defaultRowHeight="12" x14ac:dyDescent="0.2"/>
  <cols>
    <col min="1" max="1" width="2.625" style="104" customWidth="1"/>
    <col min="2" max="2" width="19.625" style="111" customWidth="1"/>
    <col min="3" max="3" width="15.625" style="146" customWidth="1"/>
    <col min="4" max="4" width="31.375" style="104" customWidth="1"/>
    <col min="5" max="5" width="47.125" style="103" customWidth="1"/>
    <col min="6" max="6" width="21.125" style="103" customWidth="1"/>
    <col min="7" max="7" width="26.375" style="111" customWidth="1"/>
    <col min="8" max="8" width="20.875" style="104" customWidth="1"/>
    <col min="9" max="12" width="8.625" style="104" customWidth="1"/>
    <col min="13" max="16384" width="9" style="104"/>
  </cols>
  <sheetData>
    <row r="1" spans="2:11" ht="12.75" thickBot="1" x14ac:dyDescent="0.25">
      <c r="B1" s="267" t="s">
        <v>247</v>
      </c>
      <c r="C1" s="268"/>
      <c r="D1" s="268"/>
      <c r="F1" s="104"/>
      <c r="G1" s="104"/>
    </row>
    <row r="2" spans="2:11" x14ac:dyDescent="0.2">
      <c r="B2" s="133" t="s">
        <v>9</v>
      </c>
      <c r="C2" s="269" t="s">
        <v>59</v>
      </c>
      <c r="D2" s="270"/>
      <c r="F2" s="134"/>
      <c r="G2" s="135"/>
      <c r="K2" s="107"/>
    </row>
    <row r="3" spans="2:11" x14ac:dyDescent="0.2">
      <c r="B3" s="108" t="s">
        <v>13</v>
      </c>
      <c r="C3" s="109"/>
      <c r="D3" s="110"/>
    </row>
    <row r="4" spans="2:11" x14ac:dyDescent="0.2">
      <c r="B4" s="112"/>
      <c r="C4" s="113" t="s">
        <v>11</v>
      </c>
      <c r="D4" s="114"/>
    </row>
    <row r="5" spans="2:11" x14ac:dyDescent="0.2">
      <c r="B5" s="115"/>
      <c r="C5" s="116" t="s">
        <v>10</v>
      </c>
      <c r="D5" s="117"/>
      <c r="F5" s="104"/>
      <c r="G5" s="104"/>
    </row>
    <row r="7" spans="2:11" ht="24" x14ac:dyDescent="0.2">
      <c r="B7" s="136" t="s">
        <v>8</v>
      </c>
      <c r="C7" s="137" t="s">
        <v>6</v>
      </c>
      <c r="D7" s="136" t="s">
        <v>82</v>
      </c>
      <c r="E7" s="138" t="s">
        <v>5</v>
      </c>
      <c r="F7" s="138" t="s">
        <v>4</v>
      </c>
      <c r="G7" s="136" t="s">
        <v>3</v>
      </c>
      <c r="H7" s="138" t="s">
        <v>90</v>
      </c>
    </row>
    <row r="8" spans="2:11" ht="36" x14ac:dyDescent="0.2">
      <c r="B8" s="139" t="s">
        <v>91</v>
      </c>
      <c r="C8" s="140">
        <v>1</v>
      </c>
      <c r="D8" s="139" t="s">
        <v>140</v>
      </c>
      <c r="E8" s="159" t="s">
        <v>213</v>
      </c>
      <c r="F8" s="141" t="s">
        <v>1</v>
      </c>
      <c r="G8" s="142"/>
      <c r="H8" s="143"/>
    </row>
    <row r="9" spans="2:11" ht="36" x14ac:dyDescent="0.2">
      <c r="B9" s="139" t="s">
        <v>91</v>
      </c>
      <c r="C9" s="140">
        <v>2</v>
      </c>
      <c r="D9" s="139" t="s">
        <v>241</v>
      </c>
      <c r="E9" s="159" t="s">
        <v>213</v>
      </c>
      <c r="F9" s="141" t="s">
        <v>1</v>
      </c>
      <c r="G9" s="142"/>
      <c r="H9" s="143"/>
    </row>
    <row r="10" spans="2:11" x14ac:dyDescent="0.2">
      <c r="B10" s="144"/>
      <c r="C10" s="145"/>
      <c r="I10" s="132"/>
    </row>
    <row r="11" spans="2:11" x14ac:dyDescent="0.2">
      <c r="B11" s="144"/>
      <c r="C11" s="145"/>
      <c r="I11" s="132"/>
    </row>
    <row r="12" spans="2:11" x14ac:dyDescent="0.2">
      <c r="B12" s="144"/>
      <c r="I12" s="132"/>
    </row>
    <row r="13" spans="2:11" x14ac:dyDescent="0.2">
      <c r="I13" s="132"/>
      <c r="J13" s="132"/>
    </row>
  </sheetData>
  <mergeCells count="2">
    <mergeCell ref="B1:D1"/>
    <mergeCell ref="C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21566-CC0A-4E50-BFE4-2E9367E9ADB7}">
  <dimension ref="B1:O21"/>
  <sheetViews>
    <sheetView zoomScaleNormal="100" zoomScalePageLayoutView="60" workbookViewId="0">
      <selection activeCell="B1" sqref="B1:F1"/>
    </sheetView>
  </sheetViews>
  <sheetFormatPr defaultColWidth="9" defaultRowHeight="12" x14ac:dyDescent="0.2"/>
  <cols>
    <col min="1" max="1" width="2.625" style="121" customWidth="1"/>
    <col min="2" max="2" width="19.625" style="129" customWidth="1"/>
    <col min="3" max="4" width="15.625" style="121" customWidth="1"/>
    <col min="5" max="5" width="15.625" style="130" customWidth="1"/>
    <col min="6" max="6" width="31.375" style="121" customWidth="1"/>
    <col min="7" max="7" width="47.125" style="131" customWidth="1"/>
    <col min="8" max="8" width="21.125" style="131" customWidth="1"/>
    <col min="9" max="9" width="26.375" style="129" customWidth="1"/>
    <col min="10" max="10" width="10.625" style="121" customWidth="1"/>
    <col min="11" max="14" width="8.625" style="121" customWidth="1"/>
    <col min="15" max="16384" width="9" style="121"/>
  </cols>
  <sheetData>
    <row r="1" spans="2:13" s="104" customFormat="1" ht="27.75" customHeight="1" thickBot="1" x14ac:dyDescent="0.25">
      <c r="B1" s="267" t="s">
        <v>247</v>
      </c>
      <c r="C1" s="268"/>
      <c r="D1" s="268"/>
      <c r="E1" s="268"/>
      <c r="F1" s="268"/>
      <c r="G1" s="103"/>
    </row>
    <row r="2" spans="2:13" s="104" customFormat="1" ht="15.75" customHeight="1" x14ac:dyDescent="0.2">
      <c r="B2" s="269" t="s">
        <v>9</v>
      </c>
      <c r="C2" s="276"/>
      <c r="D2" s="223"/>
      <c r="E2" s="269" t="s">
        <v>59</v>
      </c>
      <c r="F2" s="270"/>
      <c r="G2" s="103"/>
      <c r="H2" s="105"/>
      <c r="I2" s="106"/>
      <c r="M2" s="107"/>
    </row>
    <row r="3" spans="2:13" s="104" customFormat="1" x14ac:dyDescent="0.2">
      <c r="B3" s="108" t="s">
        <v>13</v>
      </c>
      <c r="C3" s="109" t="s">
        <v>12</v>
      </c>
      <c r="D3" s="109"/>
      <c r="E3" s="109"/>
      <c r="F3" s="110"/>
      <c r="G3" s="103"/>
      <c r="H3" s="103"/>
      <c r="I3" s="111"/>
    </row>
    <row r="4" spans="2:13" s="104" customFormat="1" x14ac:dyDescent="0.2">
      <c r="B4" s="112"/>
      <c r="C4" s="113" t="s">
        <v>11</v>
      </c>
      <c r="D4" s="113"/>
      <c r="E4" s="113"/>
      <c r="F4" s="114"/>
      <c r="G4" s="103"/>
      <c r="H4" s="103"/>
      <c r="I4" s="111"/>
    </row>
    <row r="5" spans="2:13" s="104" customFormat="1" x14ac:dyDescent="0.2">
      <c r="B5" s="115"/>
      <c r="C5" s="116" t="s">
        <v>10</v>
      </c>
      <c r="D5" s="116"/>
      <c r="E5" s="116"/>
      <c r="F5" s="117"/>
      <c r="G5" s="103"/>
    </row>
    <row r="7" spans="2:13" ht="40.5" customHeight="1" x14ac:dyDescent="0.2">
      <c r="B7" s="118" t="s">
        <v>8</v>
      </c>
      <c r="C7" s="118" t="s">
        <v>7</v>
      </c>
      <c r="D7" s="118" t="s">
        <v>81</v>
      </c>
      <c r="E7" s="119" t="s">
        <v>6</v>
      </c>
      <c r="F7" s="118" t="s">
        <v>82</v>
      </c>
      <c r="G7" s="120" t="s">
        <v>5</v>
      </c>
      <c r="H7" s="120" t="s">
        <v>4</v>
      </c>
      <c r="I7" s="118" t="s">
        <v>3</v>
      </c>
      <c r="J7" s="118" t="s">
        <v>137</v>
      </c>
    </row>
    <row r="8" spans="2:13" ht="36" x14ac:dyDescent="0.2">
      <c r="B8" s="277" t="s">
        <v>80</v>
      </c>
      <c r="C8" s="274">
        <v>0.23</v>
      </c>
      <c r="D8" s="122">
        <v>0.5</v>
      </c>
      <c r="E8" s="123">
        <v>1</v>
      </c>
      <c r="F8" s="124" t="s">
        <v>2</v>
      </c>
      <c r="G8" s="124" t="s">
        <v>94</v>
      </c>
      <c r="H8" s="222" t="s">
        <v>0</v>
      </c>
      <c r="I8" s="125" t="s">
        <v>83</v>
      </c>
      <c r="J8" s="265">
        <f>('Scope Acceptance'!H163)*(0.23*0.5)</f>
        <v>0.115</v>
      </c>
    </row>
    <row r="9" spans="2:13" ht="24" customHeight="1" x14ac:dyDescent="0.2">
      <c r="B9" s="277"/>
      <c r="C9" s="278"/>
      <c r="D9" s="274">
        <v>0.5</v>
      </c>
      <c r="E9" s="280">
        <v>2</v>
      </c>
      <c r="F9" s="282" t="s">
        <v>95</v>
      </c>
      <c r="G9" s="282" t="s">
        <v>84</v>
      </c>
      <c r="H9" s="286" t="s">
        <v>1</v>
      </c>
      <c r="I9" s="288" t="s">
        <v>93</v>
      </c>
      <c r="J9" s="271">
        <f>('Technical Capability'!H13)*(0.23*0.5)</f>
        <v>0.115</v>
      </c>
    </row>
    <row r="10" spans="2:13" ht="12" customHeight="1" x14ac:dyDescent="0.2">
      <c r="B10" s="277"/>
      <c r="C10" s="279"/>
      <c r="D10" s="279"/>
      <c r="E10" s="281"/>
      <c r="F10" s="283"/>
      <c r="G10" s="285"/>
      <c r="H10" s="287"/>
      <c r="I10" s="289"/>
      <c r="J10" s="271"/>
    </row>
    <row r="11" spans="2:13" ht="36" x14ac:dyDescent="0.2">
      <c r="B11" s="272" t="s">
        <v>85</v>
      </c>
      <c r="C11" s="274">
        <v>0.23</v>
      </c>
      <c r="D11" s="221">
        <v>0.6</v>
      </c>
      <c r="E11" s="224">
        <v>3</v>
      </c>
      <c r="F11" s="148" t="s">
        <v>214</v>
      </c>
      <c r="G11" s="124" t="s">
        <v>86</v>
      </c>
      <c r="H11" s="172" t="s">
        <v>0</v>
      </c>
      <c r="I11" s="219" t="s">
        <v>92</v>
      </c>
      <c r="J11" s="266">
        <f>('SLR Acceptance'!V57)*(0.23*0.6)</f>
        <v>0.13800000000000001</v>
      </c>
    </row>
    <row r="12" spans="2:13" ht="35.450000000000003" customHeight="1" x14ac:dyDescent="0.2">
      <c r="B12" s="273"/>
      <c r="C12" s="275"/>
      <c r="D12" s="218">
        <v>0.4</v>
      </c>
      <c r="E12" s="126">
        <v>4</v>
      </c>
      <c r="F12" s="148" t="s">
        <v>87</v>
      </c>
      <c r="G12" s="124" t="s">
        <v>209</v>
      </c>
      <c r="H12" s="127" t="s">
        <v>1</v>
      </c>
      <c r="I12" s="147" t="s">
        <v>212</v>
      </c>
      <c r="J12" s="265">
        <f>(0.23*0.4)</f>
        <v>9.2000000000000012E-2</v>
      </c>
    </row>
    <row r="13" spans="2:13" ht="35.450000000000003" customHeight="1" x14ac:dyDescent="0.2">
      <c r="B13" s="272" t="s">
        <v>89</v>
      </c>
      <c r="C13" s="284">
        <v>0.04</v>
      </c>
      <c r="D13" s="220">
        <v>0.3</v>
      </c>
      <c r="E13" s="126">
        <v>5</v>
      </c>
      <c r="F13" s="124" t="s">
        <v>96</v>
      </c>
      <c r="G13" s="124" t="s">
        <v>208</v>
      </c>
      <c r="H13" s="127" t="s">
        <v>1</v>
      </c>
      <c r="I13" s="147" t="s">
        <v>211</v>
      </c>
      <c r="J13" s="265">
        <f>(0.04*0.3)</f>
        <v>1.2E-2</v>
      </c>
    </row>
    <row r="14" spans="2:13" ht="30.75" customHeight="1" x14ac:dyDescent="0.2">
      <c r="B14" s="273"/>
      <c r="C14" s="273"/>
      <c r="D14" s="128">
        <v>0.7</v>
      </c>
      <c r="E14" s="126">
        <v>6</v>
      </c>
      <c r="F14" s="149" t="s">
        <v>99</v>
      </c>
      <c r="G14" s="124" t="s">
        <v>210</v>
      </c>
      <c r="H14" s="127" t="s">
        <v>1</v>
      </c>
      <c r="I14" s="125" t="s">
        <v>88</v>
      </c>
      <c r="J14" s="265">
        <f>(0.04*0.7)</f>
        <v>2.7999999999999997E-2</v>
      </c>
    </row>
    <row r="15" spans="2:13" ht="30.75" customHeight="1" x14ac:dyDescent="0.2">
      <c r="B15" s="263" t="s">
        <v>232</v>
      </c>
      <c r="C15" s="128">
        <v>0.5</v>
      </c>
      <c r="D15" s="128">
        <v>1</v>
      </c>
      <c r="E15" s="126">
        <v>7</v>
      </c>
      <c r="F15" s="149" t="s">
        <v>239</v>
      </c>
      <c r="G15" s="124" t="s">
        <v>240</v>
      </c>
      <c r="H15" s="127" t="s">
        <v>1</v>
      </c>
      <c r="I15" s="125" t="s">
        <v>88</v>
      </c>
      <c r="J15" s="265">
        <f>('Hardware S&amp;M Ability'!K12)*(0.5*1)</f>
        <v>0.5</v>
      </c>
    </row>
    <row r="16" spans="2:13" s="175" customFormat="1" x14ac:dyDescent="0.2">
      <c r="B16" s="174"/>
      <c r="E16" s="176"/>
      <c r="G16" s="177"/>
      <c r="H16" s="177"/>
      <c r="I16" s="174" t="s">
        <v>139</v>
      </c>
      <c r="J16" s="177">
        <f>SUM(J8:J15)</f>
        <v>1</v>
      </c>
    </row>
    <row r="18" spans="2:15" x14ac:dyDescent="0.2">
      <c r="B18" s="121"/>
      <c r="E18" s="121"/>
      <c r="G18" s="121"/>
      <c r="H18" s="121"/>
      <c r="I18" s="121"/>
    </row>
    <row r="21" spans="2:15" x14ac:dyDescent="0.2">
      <c r="O21" s="131"/>
    </row>
  </sheetData>
  <mergeCells count="16">
    <mergeCell ref="B13:B14"/>
    <mergeCell ref="C13:C14"/>
    <mergeCell ref="G9:G10"/>
    <mergeCell ref="H9:H10"/>
    <mergeCell ref="I9:I10"/>
    <mergeCell ref="J9:J10"/>
    <mergeCell ref="B11:B12"/>
    <mergeCell ref="C11:C12"/>
    <mergeCell ref="B1:F1"/>
    <mergeCell ref="B2:C2"/>
    <mergeCell ref="E2:F2"/>
    <mergeCell ref="B8:B10"/>
    <mergeCell ref="C8:C10"/>
    <mergeCell ref="D9:D10"/>
    <mergeCell ref="E9:E10"/>
    <mergeCell ref="F9:F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63"/>
  <sheetViews>
    <sheetView zoomScaleNormal="100" workbookViewId="0">
      <selection activeCell="B1" sqref="B1:F1"/>
    </sheetView>
  </sheetViews>
  <sheetFormatPr defaultColWidth="10.375" defaultRowHeight="12" x14ac:dyDescent="0.2"/>
  <cols>
    <col min="1" max="1" width="3.125" style="34" customWidth="1"/>
    <col min="2" max="2" width="23.875" style="34" customWidth="1"/>
    <col min="3" max="3" width="15.875" style="34" customWidth="1"/>
    <col min="4" max="4" width="10.375" style="34"/>
    <col min="5" max="5" width="34.875" style="35" customWidth="1"/>
    <col min="6" max="6" width="49.5" style="34" hidden="1" customWidth="1"/>
    <col min="7" max="7" width="39.625" style="34" customWidth="1"/>
    <col min="8" max="8" width="10.375" style="34" customWidth="1"/>
    <col min="9" max="11" width="10.375" style="34" hidden="1" customWidth="1"/>
    <col min="12" max="14" width="10.375" style="34" customWidth="1"/>
    <col min="15" max="16384" width="10.375" style="34"/>
  </cols>
  <sheetData>
    <row r="1" spans="2:11" ht="12.75" customHeight="1" thickBot="1" x14ac:dyDescent="0.25">
      <c r="B1" s="301" t="s">
        <v>247</v>
      </c>
      <c r="C1" s="302"/>
      <c r="D1" s="302"/>
      <c r="E1" s="302"/>
      <c r="F1" s="302"/>
    </row>
    <row r="2" spans="2:11" ht="12.75" thickBot="1" x14ac:dyDescent="0.25">
      <c r="B2" s="303" t="s">
        <v>9</v>
      </c>
      <c r="C2" s="304"/>
      <c r="D2" s="304"/>
      <c r="E2" s="57">
        <v>0</v>
      </c>
      <c r="F2" s="56"/>
      <c r="H2" s="55"/>
    </row>
    <row r="3" spans="2:11" x14ac:dyDescent="0.2">
      <c r="B3" s="36" t="s">
        <v>13</v>
      </c>
      <c r="C3" s="305" t="s">
        <v>12</v>
      </c>
      <c r="D3" s="306"/>
      <c r="E3" s="307"/>
      <c r="F3" s="36"/>
      <c r="G3" s="36"/>
      <c r="H3" s="36"/>
      <c r="I3" s="36"/>
      <c r="J3" s="36"/>
      <c r="K3" s="36"/>
    </row>
    <row r="4" spans="2:11" x14ac:dyDescent="0.2">
      <c r="B4" s="36"/>
      <c r="C4" s="308" t="s">
        <v>11</v>
      </c>
      <c r="D4" s="309"/>
      <c r="E4" s="310"/>
      <c r="F4" s="36"/>
      <c r="G4" s="36"/>
      <c r="H4" s="36"/>
      <c r="I4" s="36"/>
      <c r="J4" s="36"/>
      <c r="K4" s="36"/>
    </row>
    <row r="5" spans="2:11" ht="12.75" thickBot="1" x14ac:dyDescent="0.25">
      <c r="B5" s="36"/>
      <c r="C5" s="311" t="s">
        <v>10</v>
      </c>
      <c r="D5" s="312"/>
      <c r="E5" s="313"/>
      <c r="F5" s="36"/>
      <c r="G5" s="36"/>
      <c r="H5" s="36"/>
      <c r="I5" s="36"/>
      <c r="J5" s="36"/>
      <c r="K5" s="36"/>
    </row>
    <row r="6" spans="2:11" ht="12.75" thickBot="1" x14ac:dyDescent="0.25">
      <c r="B6" s="54"/>
      <c r="C6" s="53"/>
      <c r="D6" s="52"/>
      <c r="E6" s="51"/>
      <c r="F6" s="36"/>
      <c r="G6" s="36"/>
      <c r="H6" s="36"/>
      <c r="I6" s="36"/>
      <c r="J6" s="36"/>
      <c r="K6" s="36"/>
    </row>
    <row r="7" spans="2:11" ht="12.75" thickBot="1" x14ac:dyDescent="0.25">
      <c r="B7" s="50" t="s">
        <v>72</v>
      </c>
      <c r="C7" s="49"/>
      <c r="D7" s="48" t="s">
        <v>71</v>
      </c>
      <c r="E7" s="47" t="s">
        <v>70</v>
      </c>
      <c r="F7" s="46" t="s">
        <v>69</v>
      </c>
      <c r="G7" s="91" t="s">
        <v>69</v>
      </c>
      <c r="H7" s="91" t="s">
        <v>138</v>
      </c>
      <c r="I7" s="36"/>
      <c r="J7" s="36"/>
      <c r="K7" s="36"/>
    </row>
    <row r="8" spans="2:11" ht="12.75" thickBot="1" x14ac:dyDescent="0.25">
      <c r="B8" s="292" t="s">
        <v>68</v>
      </c>
      <c r="C8" s="299"/>
      <c r="D8" s="39">
        <v>1</v>
      </c>
      <c r="E8" s="41" t="s">
        <v>121</v>
      </c>
      <c r="F8" s="40"/>
      <c r="G8" s="37"/>
      <c r="H8" s="37">
        <f>IF(E8="agree",1,0)</f>
        <v>1</v>
      </c>
      <c r="I8" s="36"/>
      <c r="J8" s="36" t="s">
        <v>121</v>
      </c>
      <c r="K8" s="36"/>
    </row>
    <row r="9" spans="2:11" ht="12.75" thickBot="1" x14ac:dyDescent="0.25">
      <c r="B9" s="295"/>
      <c r="C9" s="300"/>
      <c r="D9" s="39">
        <v>2</v>
      </c>
      <c r="E9" s="41" t="s">
        <v>121</v>
      </c>
      <c r="F9" s="44"/>
      <c r="G9" s="37"/>
      <c r="H9" s="37">
        <f t="shared" ref="H9:H61" si="0">IF(E9="agree",1,0)</f>
        <v>1</v>
      </c>
      <c r="I9" s="36"/>
      <c r="J9" s="36" t="s">
        <v>118</v>
      </c>
      <c r="K9" s="36"/>
    </row>
    <row r="10" spans="2:11" ht="12.75" thickBot="1" x14ac:dyDescent="0.25">
      <c r="B10" s="295"/>
      <c r="C10" s="300"/>
      <c r="D10" s="39">
        <v>3</v>
      </c>
      <c r="E10" s="41" t="s">
        <v>121</v>
      </c>
      <c r="F10" s="44"/>
      <c r="G10" s="37"/>
      <c r="H10" s="37">
        <f t="shared" si="0"/>
        <v>1</v>
      </c>
      <c r="I10" s="36"/>
      <c r="J10" s="36"/>
      <c r="K10" s="36"/>
    </row>
    <row r="11" spans="2:11" ht="12.75" thickBot="1" x14ac:dyDescent="0.25">
      <c r="B11" s="295"/>
      <c r="C11" s="300"/>
      <c r="D11" s="39">
        <v>4</v>
      </c>
      <c r="E11" s="41" t="s">
        <v>121</v>
      </c>
      <c r="F11" s="44"/>
      <c r="G11" s="37"/>
      <c r="H11" s="37">
        <f t="shared" si="0"/>
        <v>1</v>
      </c>
      <c r="I11" s="36"/>
      <c r="J11" s="36"/>
      <c r="K11" s="36"/>
    </row>
    <row r="12" spans="2:11" ht="12.75" thickBot="1" x14ac:dyDescent="0.25">
      <c r="B12" s="295"/>
      <c r="C12" s="300"/>
      <c r="D12" s="39">
        <v>5</v>
      </c>
      <c r="E12" s="41" t="s">
        <v>121</v>
      </c>
      <c r="F12" s="44"/>
      <c r="G12" s="37"/>
      <c r="H12" s="37">
        <f t="shared" si="0"/>
        <v>1</v>
      </c>
      <c r="I12" s="36"/>
      <c r="J12" s="36"/>
      <c r="K12" s="36"/>
    </row>
    <row r="13" spans="2:11" ht="12.75" thickBot="1" x14ac:dyDescent="0.25">
      <c r="B13" s="295"/>
      <c r="C13" s="300"/>
      <c r="D13" s="39">
        <v>6</v>
      </c>
      <c r="E13" s="41" t="s">
        <v>121</v>
      </c>
      <c r="F13" s="44"/>
      <c r="G13" s="37"/>
      <c r="H13" s="37">
        <f t="shared" si="0"/>
        <v>1</v>
      </c>
      <c r="I13" s="36"/>
      <c r="J13" s="36"/>
      <c r="K13" s="36"/>
    </row>
    <row r="14" spans="2:11" ht="12.75" thickBot="1" x14ac:dyDescent="0.25">
      <c r="B14" s="295"/>
      <c r="C14" s="300"/>
      <c r="D14" s="39">
        <v>7</v>
      </c>
      <c r="E14" s="41" t="s">
        <v>121</v>
      </c>
      <c r="F14" s="44"/>
      <c r="G14" s="37"/>
      <c r="H14" s="37">
        <f t="shared" si="0"/>
        <v>1</v>
      </c>
      <c r="I14" s="36"/>
      <c r="J14" s="36"/>
      <c r="K14" s="36"/>
    </row>
    <row r="15" spans="2:11" ht="12.75" thickBot="1" x14ac:dyDescent="0.25">
      <c r="B15" s="295"/>
      <c r="C15" s="300"/>
      <c r="D15" s="39">
        <v>8</v>
      </c>
      <c r="E15" s="41" t="s">
        <v>121</v>
      </c>
      <c r="F15" s="44"/>
      <c r="G15" s="37"/>
      <c r="H15" s="37">
        <f t="shared" si="0"/>
        <v>1</v>
      </c>
      <c r="I15" s="36"/>
      <c r="J15" s="36"/>
      <c r="K15" s="36"/>
    </row>
    <row r="16" spans="2:11" ht="12.75" thickBot="1" x14ac:dyDescent="0.25">
      <c r="B16" s="295"/>
      <c r="C16" s="300"/>
      <c r="D16" s="39">
        <v>9</v>
      </c>
      <c r="E16" s="41" t="s">
        <v>121</v>
      </c>
      <c r="F16" s="45"/>
      <c r="G16" s="37"/>
      <c r="H16" s="37">
        <f t="shared" si="0"/>
        <v>1</v>
      </c>
      <c r="I16" s="36"/>
      <c r="J16" s="36"/>
      <c r="K16" s="36"/>
    </row>
    <row r="17" spans="2:11" ht="12.75" thickBot="1" x14ac:dyDescent="0.25">
      <c r="B17" s="295"/>
      <c r="C17" s="300"/>
      <c r="D17" s="39">
        <v>10</v>
      </c>
      <c r="E17" s="41" t="s">
        <v>121</v>
      </c>
      <c r="F17" s="45"/>
      <c r="G17" s="37"/>
      <c r="H17" s="37">
        <f t="shared" si="0"/>
        <v>1</v>
      </c>
      <c r="I17" s="36"/>
      <c r="J17" s="36"/>
      <c r="K17" s="36"/>
    </row>
    <row r="18" spans="2:11" ht="12.75" thickBot="1" x14ac:dyDescent="0.25">
      <c r="B18" s="295"/>
      <c r="C18" s="300"/>
      <c r="D18" s="39">
        <v>11</v>
      </c>
      <c r="E18" s="41" t="s">
        <v>121</v>
      </c>
      <c r="F18" s="45"/>
      <c r="G18" s="37"/>
      <c r="H18" s="37">
        <f t="shared" si="0"/>
        <v>1</v>
      </c>
      <c r="I18" s="36"/>
      <c r="J18" s="36"/>
      <c r="K18" s="36"/>
    </row>
    <row r="19" spans="2:11" ht="12.75" thickBot="1" x14ac:dyDescent="0.25">
      <c r="B19" s="295"/>
      <c r="C19" s="300"/>
      <c r="D19" s="39">
        <v>12</v>
      </c>
      <c r="E19" s="41" t="s">
        <v>121</v>
      </c>
      <c r="F19" s="45"/>
      <c r="G19" s="37"/>
      <c r="H19" s="37">
        <f t="shared" si="0"/>
        <v>1</v>
      </c>
      <c r="I19" s="36"/>
      <c r="J19" s="36"/>
      <c r="K19" s="36"/>
    </row>
    <row r="20" spans="2:11" ht="12.75" thickBot="1" x14ac:dyDescent="0.25">
      <c r="B20" s="295"/>
      <c r="C20" s="300"/>
      <c r="D20" s="39">
        <v>13</v>
      </c>
      <c r="E20" s="41" t="s">
        <v>121</v>
      </c>
      <c r="F20" s="45"/>
      <c r="G20" s="37"/>
      <c r="H20" s="37">
        <f t="shared" si="0"/>
        <v>1</v>
      </c>
      <c r="I20" s="36"/>
      <c r="J20" s="36"/>
      <c r="K20" s="36"/>
    </row>
    <row r="21" spans="2:11" ht="12.75" thickBot="1" x14ac:dyDescent="0.25">
      <c r="B21" s="295"/>
      <c r="C21" s="300"/>
      <c r="D21" s="39">
        <v>14</v>
      </c>
      <c r="E21" s="41" t="s">
        <v>121</v>
      </c>
      <c r="F21" s="45"/>
      <c r="G21" s="37"/>
      <c r="H21" s="37">
        <f t="shared" si="0"/>
        <v>1</v>
      </c>
      <c r="I21" s="36"/>
      <c r="J21" s="36"/>
      <c r="K21" s="36"/>
    </row>
    <row r="22" spans="2:11" ht="12.75" thickBot="1" x14ac:dyDescent="0.25">
      <c r="B22" s="295"/>
      <c r="C22" s="300"/>
      <c r="D22" s="39">
        <v>15</v>
      </c>
      <c r="E22" s="41" t="s">
        <v>121</v>
      </c>
      <c r="F22" s="45"/>
      <c r="G22" s="37"/>
      <c r="H22" s="37">
        <f t="shared" si="0"/>
        <v>1</v>
      </c>
      <c r="I22" s="36"/>
      <c r="J22" s="36"/>
      <c r="K22" s="36"/>
    </row>
    <row r="23" spans="2:11" ht="12.75" thickBot="1" x14ac:dyDescent="0.25">
      <c r="B23" s="295"/>
      <c r="C23" s="300"/>
      <c r="D23" s="39">
        <v>16</v>
      </c>
      <c r="E23" s="41" t="s">
        <v>121</v>
      </c>
      <c r="F23" s="45"/>
      <c r="G23" s="37"/>
      <c r="H23" s="37">
        <f t="shared" si="0"/>
        <v>1</v>
      </c>
      <c r="I23" s="36"/>
      <c r="J23" s="36"/>
      <c r="K23" s="36"/>
    </row>
    <row r="24" spans="2:11" ht="12.75" thickBot="1" x14ac:dyDescent="0.25">
      <c r="B24" s="292" t="s">
        <v>141</v>
      </c>
      <c r="C24" s="290"/>
      <c r="D24" s="39">
        <v>1</v>
      </c>
      <c r="E24" s="41" t="s">
        <v>121</v>
      </c>
      <c r="F24" s="40"/>
      <c r="G24" s="37"/>
      <c r="H24" s="37">
        <f t="shared" si="0"/>
        <v>1</v>
      </c>
      <c r="I24" s="36"/>
      <c r="J24" s="36"/>
      <c r="K24" s="36"/>
    </row>
    <row r="25" spans="2:11" ht="12.75" thickBot="1" x14ac:dyDescent="0.25">
      <c r="B25" s="295"/>
      <c r="C25" s="291"/>
      <c r="D25" s="39">
        <v>2</v>
      </c>
      <c r="E25" s="41" t="s">
        <v>121</v>
      </c>
      <c r="F25" s="38"/>
      <c r="G25" s="37"/>
      <c r="H25" s="37">
        <f t="shared" si="0"/>
        <v>1</v>
      </c>
      <c r="I25" s="36"/>
      <c r="J25" s="36"/>
      <c r="K25" s="36"/>
    </row>
    <row r="26" spans="2:11" ht="12.75" thickBot="1" x14ac:dyDescent="0.25">
      <c r="B26" s="295"/>
      <c r="C26" s="291"/>
      <c r="D26" s="39">
        <v>3</v>
      </c>
      <c r="E26" s="41" t="s">
        <v>121</v>
      </c>
      <c r="F26" s="38"/>
      <c r="G26" s="37"/>
      <c r="H26" s="37">
        <f t="shared" si="0"/>
        <v>1</v>
      </c>
      <c r="I26" s="36"/>
      <c r="J26" s="36"/>
      <c r="K26" s="36"/>
    </row>
    <row r="27" spans="2:11" ht="12.75" thickBot="1" x14ac:dyDescent="0.25">
      <c r="B27" s="295"/>
      <c r="C27" s="291"/>
      <c r="D27" s="39">
        <v>4</v>
      </c>
      <c r="E27" s="41" t="s">
        <v>121</v>
      </c>
      <c r="F27" s="38"/>
      <c r="G27" s="37"/>
      <c r="H27" s="37">
        <f t="shared" si="0"/>
        <v>1</v>
      </c>
      <c r="I27" s="36"/>
      <c r="J27" s="36"/>
      <c r="K27" s="36"/>
    </row>
    <row r="28" spans="2:11" ht="12.75" thickBot="1" x14ac:dyDescent="0.25">
      <c r="B28" s="295"/>
      <c r="C28" s="291"/>
      <c r="D28" s="39">
        <v>5</v>
      </c>
      <c r="E28" s="41" t="s">
        <v>121</v>
      </c>
      <c r="F28" s="38"/>
      <c r="G28" s="37"/>
      <c r="H28" s="37">
        <f t="shared" si="0"/>
        <v>1</v>
      </c>
      <c r="I28" s="36"/>
      <c r="J28" s="36"/>
      <c r="K28" s="36"/>
    </row>
    <row r="29" spans="2:11" ht="12.75" thickBot="1" x14ac:dyDescent="0.25">
      <c r="B29" s="295"/>
      <c r="C29" s="291"/>
      <c r="D29" s="39">
        <v>6</v>
      </c>
      <c r="E29" s="41" t="s">
        <v>121</v>
      </c>
      <c r="F29" s="38"/>
      <c r="G29" s="37"/>
      <c r="H29" s="37">
        <f t="shared" si="0"/>
        <v>1</v>
      </c>
      <c r="I29" s="36"/>
      <c r="J29" s="36"/>
      <c r="K29" s="36"/>
    </row>
    <row r="30" spans="2:11" ht="12.75" thickBot="1" x14ac:dyDescent="0.25">
      <c r="B30" s="295"/>
      <c r="C30" s="291"/>
      <c r="D30" s="39">
        <v>7</v>
      </c>
      <c r="E30" s="41" t="s">
        <v>121</v>
      </c>
      <c r="F30" s="38"/>
      <c r="G30" s="37"/>
      <c r="H30" s="37">
        <f t="shared" si="0"/>
        <v>1</v>
      </c>
      <c r="I30" s="36"/>
      <c r="J30" s="36"/>
      <c r="K30" s="36"/>
    </row>
    <row r="31" spans="2:11" ht="12.75" thickBot="1" x14ac:dyDescent="0.25">
      <c r="B31" s="295"/>
      <c r="C31" s="291"/>
      <c r="D31" s="39">
        <v>8</v>
      </c>
      <c r="E31" s="41" t="s">
        <v>121</v>
      </c>
      <c r="F31" s="38"/>
      <c r="G31" s="37"/>
      <c r="H31" s="37">
        <f t="shared" si="0"/>
        <v>1</v>
      </c>
      <c r="I31" s="36"/>
      <c r="J31" s="36"/>
      <c r="K31" s="36"/>
    </row>
    <row r="32" spans="2:11" ht="12.75" thickBot="1" x14ac:dyDescent="0.25">
      <c r="B32" s="295"/>
      <c r="C32" s="291"/>
      <c r="D32" s="39">
        <v>9</v>
      </c>
      <c r="E32" s="41" t="s">
        <v>121</v>
      </c>
      <c r="F32" s="38"/>
      <c r="G32" s="37"/>
      <c r="H32" s="37">
        <f t="shared" si="0"/>
        <v>1</v>
      </c>
      <c r="I32" s="36"/>
      <c r="J32" s="36"/>
      <c r="K32" s="36"/>
    </row>
    <row r="33" spans="2:11" ht="12.75" thickBot="1" x14ac:dyDescent="0.25">
      <c r="B33" s="295"/>
      <c r="C33" s="291"/>
      <c r="D33" s="39">
        <v>10</v>
      </c>
      <c r="E33" s="41" t="s">
        <v>121</v>
      </c>
      <c r="F33" s="38"/>
      <c r="G33" s="37"/>
      <c r="H33" s="37">
        <f t="shared" si="0"/>
        <v>1</v>
      </c>
      <c r="I33" s="36"/>
      <c r="J33" s="36"/>
      <c r="K33" s="36"/>
    </row>
    <row r="34" spans="2:11" ht="12.75" thickBot="1" x14ac:dyDescent="0.25">
      <c r="B34" s="295"/>
      <c r="C34" s="291"/>
      <c r="D34" s="39">
        <v>11</v>
      </c>
      <c r="E34" s="41" t="s">
        <v>121</v>
      </c>
      <c r="F34" s="38"/>
      <c r="G34" s="37"/>
      <c r="H34" s="37">
        <f t="shared" si="0"/>
        <v>1</v>
      </c>
      <c r="I34" s="36"/>
      <c r="J34" s="36"/>
      <c r="K34" s="36"/>
    </row>
    <row r="35" spans="2:11" ht="12.75" thickBot="1" x14ac:dyDescent="0.25">
      <c r="B35" s="295"/>
      <c r="C35" s="291"/>
      <c r="D35" s="39">
        <v>12</v>
      </c>
      <c r="E35" s="41" t="s">
        <v>121</v>
      </c>
      <c r="F35" s="38"/>
      <c r="G35" s="37"/>
      <c r="H35" s="37">
        <f t="shared" si="0"/>
        <v>1</v>
      </c>
      <c r="I35" s="36"/>
      <c r="J35" s="36"/>
      <c r="K35" s="36"/>
    </row>
    <row r="36" spans="2:11" ht="12.75" thickBot="1" x14ac:dyDescent="0.25">
      <c r="B36" s="295"/>
      <c r="C36" s="291"/>
      <c r="D36" s="39">
        <v>13</v>
      </c>
      <c r="E36" s="41" t="s">
        <v>121</v>
      </c>
      <c r="F36" s="38"/>
      <c r="G36" s="37"/>
      <c r="H36" s="37">
        <f t="shared" si="0"/>
        <v>1</v>
      </c>
      <c r="I36" s="36"/>
      <c r="J36" s="36"/>
      <c r="K36" s="36"/>
    </row>
    <row r="37" spans="2:11" ht="12.75" thickBot="1" x14ac:dyDescent="0.25">
      <c r="B37" s="295"/>
      <c r="C37" s="291"/>
      <c r="D37" s="39">
        <v>14</v>
      </c>
      <c r="E37" s="41" t="s">
        <v>121</v>
      </c>
      <c r="F37" s="38"/>
      <c r="G37" s="37"/>
      <c r="H37" s="37">
        <f t="shared" si="0"/>
        <v>1</v>
      </c>
      <c r="I37" s="36"/>
      <c r="J37" s="36"/>
      <c r="K37" s="36"/>
    </row>
    <row r="38" spans="2:11" ht="12.75" thickBot="1" x14ac:dyDescent="0.25">
      <c r="B38" s="295"/>
      <c r="C38" s="291"/>
      <c r="D38" s="39">
        <v>15</v>
      </c>
      <c r="E38" s="41" t="s">
        <v>121</v>
      </c>
      <c r="F38" s="38"/>
      <c r="G38" s="37"/>
      <c r="H38" s="37">
        <f t="shared" si="0"/>
        <v>1</v>
      </c>
      <c r="I38" s="36"/>
      <c r="J38" s="36"/>
      <c r="K38" s="36"/>
    </row>
    <row r="39" spans="2:11" ht="12.75" thickBot="1" x14ac:dyDescent="0.25">
      <c r="B39" s="295"/>
      <c r="C39" s="291"/>
      <c r="D39" s="39">
        <v>16</v>
      </c>
      <c r="E39" s="41" t="s">
        <v>121</v>
      </c>
      <c r="F39" s="38"/>
      <c r="G39" s="37"/>
      <c r="H39" s="37">
        <f t="shared" si="0"/>
        <v>1</v>
      </c>
      <c r="I39" s="36"/>
      <c r="J39" s="36"/>
      <c r="K39" s="36"/>
    </row>
    <row r="40" spans="2:11" ht="12.75" thickBot="1" x14ac:dyDescent="0.25">
      <c r="B40" s="295"/>
      <c r="C40" s="291"/>
      <c r="D40" s="39">
        <v>17</v>
      </c>
      <c r="E40" s="41" t="s">
        <v>121</v>
      </c>
      <c r="F40" s="38"/>
      <c r="G40" s="37"/>
      <c r="H40" s="37">
        <f t="shared" si="0"/>
        <v>1</v>
      </c>
      <c r="I40" s="36"/>
      <c r="J40" s="36"/>
      <c r="K40" s="36"/>
    </row>
    <row r="41" spans="2:11" ht="12.75" thickBot="1" x14ac:dyDescent="0.25">
      <c r="B41" s="295"/>
      <c r="C41" s="291"/>
      <c r="D41" s="39">
        <v>18</v>
      </c>
      <c r="E41" s="41" t="s">
        <v>121</v>
      </c>
      <c r="F41" s="38"/>
      <c r="G41" s="37"/>
      <c r="H41" s="37">
        <f t="shared" si="0"/>
        <v>1</v>
      </c>
      <c r="I41" s="36"/>
      <c r="J41" s="36"/>
      <c r="K41" s="36"/>
    </row>
    <row r="42" spans="2:11" ht="12.75" thickBot="1" x14ac:dyDescent="0.25">
      <c r="B42" s="295"/>
      <c r="C42" s="291"/>
      <c r="D42" s="39">
        <v>19</v>
      </c>
      <c r="E42" s="41" t="s">
        <v>121</v>
      </c>
      <c r="F42" s="38"/>
      <c r="G42" s="37"/>
      <c r="H42" s="37">
        <f t="shared" si="0"/>
        <v>1</v>
      </c>
      <c r="I42" s="36"/>
      <c r="J42" s="36"/>
      <c r="K42" s="36"/>
    </row>
    <row r="43" spans="2:11" ht="12.75" thickBot="1" x14ac:dyDescent="0.25">
      <c r="B43" s="295"/>
      <c r="C43" s="291"/>
      <c r="D43" s="39">
        <v>20</v>
      </c>
      <c r="E43" s="41" t="s">
        <v>121</v>
      </c>
      <c r="F43" s="38"/>
      <c r="G43" s="37"/>
      <c r="H43" s="37">
        <f t="shared" si="0"/>
        <v>1</v>
      </c>
      <c r="I43" s="36"/>
      <c r="J43" s="36"/>
      <c r="K43" s="36"/>
    </row>
    <row r="44" spans="2:11" ht="12.75" thickBot="1" x14ac:dyDescent="0.25">
      <c r="B44" s="295"/>
      <c r="C44" s="291"/>
      <c r="D44" s="39">
        <v>21</v>
      </c>
      <c r="E44" s="41" t="s">
        <v>121</v>
      </c>
      <c r="F44" s="38"/>
      <c r="G44" s="37"/>
      <c r="H44" s="37">
        <f t="shared" si="0"/>
        <v>1</v>
      </c>
      <c r="I44" s="36"/>
      <c r="J44" s="36"/>
      <c r="K44" s="36"/>
    </row>
    <row r="45" spans="2:11" ht="12.75" thickBot="1" x14ac:dyDescent="0.25">
      <c r="B45" s="295"/>
      <c r="C45" s="291"/>
      <c r="D45" s="39">
        <v>22</v>
      </c>
      <c r="E45" s="41" t="s">
        <v>121</v>
      </c>
      <c r="F45" s="38"/>
      <c r="G45" s="37"/>
      <c r="H45" s="37">
        <f t="shared" si="0"/>
        <v>1</v>
      </c>
      <c r="I45" s="36"/>
      <c r="J45" s="36"/>
      <c r="K45" s="36"/>
    </row>
    <row r="46" spans="2:11" ht="12.75" thickBot="1" x14ac:dyDescent="0.25">
      <c r="B46" s="295"/>
      <c r="C46" s="291"/>
      <c r="D46" s="39">
        <v>23</v>
      </c>
      <c r="E46" s="41" t="s">
        <v>121</v>
      </c>
      <c r="F46" s="38"/>
      <c r="G46" s="37"/>
      <c r="H46" s="37">
        <f t="shared" si="0"/>
        <v>1</v>
      </c>
      <c r="I46" s="36"/>
      <c r="J46" s="36"/>
      <c r="K46" s="36"/>
    </row>
    <row r="47" spans="2:11" ht="12.75" thickBot="1" x14ac:dyDescent="0.25">
      <c r="B47" s="295"/>
      <c r="C47" s="291"/>
      <c r="D47" s="39">
        <v>24</v>
      </c>
      <c r="E47" s="41" t="s">
        <v>121</v>
      </c>
      <c r="F47" s="38"/>
      <c r="G47" s="37"/>
      <c r="H47" s="37">
        <f t="shared" si="0"/>
        <v>1</v>
      </c>
      <c r="I47" s="36"/>
      <c r="J47" s="36"/>
      <c r="K47" s="36"/>
    </row>
    <row r="48" spans="2:11" ht="12.75" thickBot="1" x14ac:dyDescent="0.25">
      <c r="B48" s="295"/>
      <c r="C48" s="291"/>
      <c r="D48" s="39">
        <v>25</v>
      </c>
      <c r="E48" s="41" t="s">
        <v>121</v>
      </c>
      <c r="F48" s="38"/>
      <c r="G48" s="37"/>
      <c r="H48" s="37">
        <f t="shared" si="0"/>
        <v>1</v>
      </c>
      <c r="I48" s="36"/>
      <c r="J48" s="36"/>
      <c r="K48" s="36"/>
    </row>
    <row r="49" spans="2:11" ht="12.75" thickBot="1" x14ac:dyDescent="0.25">
      <c r="B49" s="295"/>
      <c r="C49" s="291"/>
      <c r="D49" s="39">
        <v>26</v>
      </c>
      <c r="E49" s="41" t="s">
        <v>121</v>
      </c>
      <c r="F49" s="38"/>
      <c r="G49" s="37"/>
      <c r="H49" s="37">
        <f t="shared" si="0"/>
        <v>1</v>
      </c>
      <c r="I49" s="36"/>
      <c r="J49" s="36"/>
      <c r="K49" s="36"/>
    </row>
    <row r="50" spans="2:11" ht="12.75" thickBot="1" x14ac:dyDescent="0.25">
      <c r="B50" s="295"/>
      <c r="C50" s="291"/>
      <c r="D50" s="39">
        <v>27</v>
      </c>
      <c r="E50" s="41" t="s">
        <v>121</v>
      </c>
      <c r="F50" s="38"/>
      <c r="G50" s="37"/>
      <c r="H50" s="37">
        <f t="shared" si="0"/>
        <v>1</v>
      </c>
      <c r="I50" s="36"/>
      <c r="J50" s="36"/>
      <c r="K50" s="36"/>
    </row>
    <row r="51" spans="2:11" ht="12.75" thickBot="1" x14ac:dyDescent="0.25">
      <c r="B51" s="295"/>
      <c r="C51" s="291"/>
      <c r="D51" s="39">
        <v>28</v>
      </c>
      <c r="E51" s="41" t="s">
        <v>121</v>
      </c>
      <c r="F51" s="38"/>
      <c r="G51" s="37"/>
      <c r="H51" s="37">
        <f t="shared" si="0"/>
        <v>1</v>
      </c>
      <c r="I51" s="36"/>
      <c r="J51" s="36"/>
      <c r="K51" s="36"/>
    </row>
    <row r="52" spans="2:11" ht="12.75" thickBot="1" x14ac:dyDescent="0.25">
      <c r="B52" s="295"/>
      <c r="C52" s="291"/>
      <c r="D52" s="39">
        <v>29</v>
      </c>
      <c r="E52" s="41" t="s">
        <v>121</v>
      </c>
      <c r="F52" s="38"/>
      <c r="G52" s="37"/>
      <c r="H52" s="37">
        <f t="shared" si="0"/>
        <v>1</v>
      </c>
      <c r="I52" s="36"/>
      <c r="J52" s="36"/>
      <c r="K52" s="36"/>
    </row>
    <row r="53" spans="2:11" ht="12.75" thickBot="1" x14ac:dyDescent="0.25">
      <c r="B53" s="295"/>
      <c r="C53" s="291"/>
      <c r="D53" s="39">
        <v>30</v>
      </c>
      <c r="E53" s="41" t="s">
        <v>121</v>
      </c>
      <c r="F53" s="38"/>
      <c r="G53" s="37"/>
      <c r="H53" s="37">
        <f t="shared" si="0"/>
        <v>1</v>
      </c>
      <c r="I53" s="36"/>
      <c r="J53" s="36"/>
      <c r="K53" s="36"/>
    </row>
    <row r="54" spans="2:11" ht="12.75" thickBot="1" x14ac:dyDescent="0.25">
      <c r="B54" s="295"/>
      <c r="C54" s="291"/>
      <c r="D54" s="39">
        <v>31</v>
      </c>
      <c r="E54" s="41" t="s">
        <v>121</v>
      </c>
      <c r="F54" s="38"/>
      <c r="G54" s="37"/>
      <c r="H54" s="37">
        <f t="shared" si="0"/>
        <v>1</v>
      </c>
      <c r="I54" s="36"/>
      <c r="J54" s="36"/>
      <c r="K54" s="36"/>
    </row>
    <row r="55" spans="2:11" ht="12.75" thickBot="1" x14ac:dyDescent="0.25">
      <c r="B55" s="295"/>
      <c r="C55" s="291"/>
      <c r="D55" s="39">
        <v>32</v>
      </c>
      <c r="E55" s="41" t="s">
        <v>121</v>
      </c>
      <c r="F55" s="38"/>
      <c r="G55" s="37"/>
      <c r="H55" s="37">
        <f t="shared" si="0"/>
        <v>1</v>
      </c>
      <c r="I55" s="36"/>
      <c r="J55" s="36"/>
      <c r="K55" s="36"/>
    </row>
    <row r="56" spans="2:11" ht="12.75" thickBot="1" x14ac:dyDescent="0.25">
      <c r="B56" s="295"/>
      <c r="C56" s="291"/>
      <c r="D56" s="39">
        <v>33</v>
      </c>
      <c r="E56" s="41" t="s">
        <v>121</v>
      </c>
      <c r="F56" s="38"/>
      <c r="G56" s="37"/>
      <c r="H56" s="37">
        <f t="shared" si="0"/>
        <v>1</v>
      </c>
      <c r="I56" s="36"/>
      <c r="J56" s="36"/>
      <c r="K56" s="36"/>
    </row>
    <row r="57" spans="2:11" ht="12.75" thickBot="1" x14ac:dyDescent="0.25">
      <c r="B57" s="295"/>
      <c r="C57" s="291"/>
      <c r="D57" s="39">
        <v>34</v>
      </c>
      <c r="E57" s="41" t="s">
        <v>121</v>
      </c>
      <c r="F57" s="38"/>
      <c r="G57" s="37"/>
      <c r="H57" s="37">
        <f t="shared" si="0"/>
        <v>1</v>
      </c>
      <c r="I57" s="36"/>
      <c r="J57" s="36"/>
      <c r="K57" s="36"/>
    </row>
    <row r="58" spans="2:11" ht="12.75" thickBot="1" x14ac:dyDescent="0.25">
      <c r="B58" s="295"/>
      <c r="C58" s="291"/>
      <c r="D58" s="39">
        <v>35</v>
      </c>
      <c r="E58" s="41" t="s">
        <v>121</v>
      </c>
      <c r="F58" s="38"/>
      <c r="G58" s="37"/>
      <c r="H58" s="37">
        <f t="shared" si="0"/>
        <v>1</v>
      </c>
      <c r="I58" s="36"/>
      <c r="J58" s="36"/>
      <c r="K58" s="36"/>
    </row>
    <row r="59" spans="2:11" ht="12.75" thickBot="1" x14ac:dyDescent="0.25">
      <c r="B59" s="295"/>
      <c r="C59" s="291"/>
      <c r="D59" s="39">
        <v>36</v>
      </c>
      <c r="E59" s="41" t="s">
        <v>121</v>
      </c>
      <c r="F59" s="38"/>
      <c r="G59" s="37"/>
      <c r="H59" s="37">
        <f t="shared" si="0"/>
        <v>1</v>
      </c>
      <c r="I59" s="36"/>
      <c r="J59" s="36"/>
      <c r="K59" s="36"/>
    </row>
    <row r="60" spans="2:11" ht="12.75" thickBot="1" x14ac:dyDescent="0.25">
      <c r="B60" s="295"/>
      <c r="C60" s="291"/>
      <c r="D60" s="39">
        <v>37</v>
      </c>
      <c r="E60" s="41" t="s">
        <v>121</v>
      </c>
      <c r="F60" s="38"/>
      <c r="G60" s="37"/>
      <c r="H60" s="37">
        <f t="shared" si="0"/>
        <v>1</v>
      </c>
      <c r="I60" s="36"/>
      <c r="J60" s="36"/>
      <c r="K60" s="36"/>
    </row>
    <row r="61" spans="2:11" ht="12.75" thickBot="1" x14ac:dyDescent="0.25">
      <c r="B61" s="295"/>
      <c r="C61" s="291"/>
      <c r="D61" s="39">
        <v>38</v>
      </c>
      <c r="E61" s="41" t="s">
        <v>121</v>
      </c>
      <c r="F61" s="38"/>
      <c r="G61" s="37"/>
      <c r="H61" s="37">
        <f t="shared" si="0"/>
        <v>1</v>
      </c>
      <c r="I61" s="36"/>
      <c r="J61" s="36"/>
      <c r="K61" s="36"/>
    </row>
    <row r="62" spans="2:11" ht="12.75" thickBot="1" x14ac:dyDescent="0.25">
      <c r="B62" s="292" t="s">
        <v>142</v>
      </c>
      <c r="C62" s="290"/>
      <c r="D62" s="39">
        <v>1</v>
      </c>
      <c r="E62" s="41" t="s">
        <v>121</v>
      </c>
      <c r="F62" s="40"/>
      <c r="G62" s="37"/>
      <c r="H62" s="37">
        <f t="shared" ref="H62:H90" si="1">IF(E62="agree",1,0)</f>
        <v>1</v>
      </c>
      <c r="I62" s="36"/>
      <c r="J62" s="36"/>
      <c r="K62" s="36"/>
    </row>
    <row r="63" spans="2:11" ht="12.75" thickBot="1" x14ac:dyDescent="0.25">
      <c r="B63" s="295"/>
      <c r="C63" s="291"/>
      <c r="D63" s="39">
        <v>2</v>
      </c>
      <c r="E63" s="41" t="s">
        <v>121</v>
      </c>
      <c r="F63" s="44"/>
      <c r="G63" s="37"/>
      <c r="H63" s="37">
        <f t="shared" si="1"/>
        <v>1</v>
      </c>
      <c r="I63" s="36"/>
      <c r="J63" s="36"/>
      <c r="K63" s="36"/>
    </row>
    <row r="64" spans="2:11" ht="12.75" thickBot="1" x14ac:dyDescent="0.25">
      <c r="B64" s="295"/>
      <c r="C64" s="291"/>
      <c r="D64" s="39">
        <v>3</v>
      </c>
      <c r="E64" s="41" t="s">
        <v>121</v>
      </c>
      <c r="F64" s="44"/>
      <c r="G64" s="37"/>
      <c r="H64" s="37">
        <f t="shared" si="1"/>
        <v>1</v>
      </c>
      <c r="I64" s="36"/>
      <c r="J64" s="36"/>
      <c r="K64" s="36"/>
    </row>
    <row r="65" spans="2:11" ht="12.75" thickBot="1" x14ac:dyDescent="0.25">
      <c r="B65" s="295"/>
      <c r="C65" s="291"/>
      <c r="D65" s="39">
        <v>4</v>
      </c>
      <c r="E65" s="41" t="s">
        <v>121</v>
      </c>
      <c r="F65" s="44"/>
      <c r="G65" s="37"/>
      <c r="H65" s="37">
        <f t="shared" si="1"/>
        <v>1</v>
      </c>
      <c r="I65" s="36"/>
      <c r="J65" s="36"/>
      <c r="K65" s="36"/>
    </row>
    <row r="66" spans="2:11" ht="12.75" thickBot="1" x14ac:dyDescent="0.25">
      <c r="B66" s="295"/>
      <c r="C66" s="291"/>
      <c r="D66" s="39">
        <v>5</v>
      </c>
      <c r="E66" s="41" t="s">
        <v>121</v>
      </c>
      <c r="F66" s="44"/>
      <c r="G66" s="37"/>
      <c r="H66" s="37">
        <f t="shared" si="1"/>
        <v>1</v>
      </c>
      <c r="I66" s="36"/>
      <c r="J66" s="36"/>
      <c r="K66" s="36"/>
    </row>
    <row r="67" spans="2:11" ht="12.75" thickBot="1" x14ac:dyDescent="0.25">
      <c r="B67" s="295"/>
      <c r="C67" s="291"/>
      <c r="D67" s="39">
        <v>6</v>
      </c>
      <c r="E67" s="41" t="s">
        <v>121</v>
      </c>
      <c r="F67" s="44"/>
      <c r="G67" s="37"/>
      <c r="H67" s="37">
        <f t="shared" si="1"/>
        <v>1</v>
      </c>
      <c r="I67" s="36"/>
      <c r="J67" s="36"/>
      <c r="K67" s="36"/>
    </row>
    <row r="68" spans="2:11" ht="12.75" thickBot="1" x14ac:dyDescent="0.25">
      <c r="B68" s="295"/>
      <c r="C68" s="291"/>
      <c r="D68" s="39">
        <v>7</v>
      </c>
      <c r="E68" s="41" t="s">
        <v>121</v>
      </c>
      <c r="F68" s="44"/>
      <c r="G68" s="37"/>
      <c r="H68" s="37">
        <f t="shared" si="1"/>
        <v>1</v>
      </c>
      <c r="I68" s="36"/>
      <c r="J68" s="36"/>
      <c r="K68" s="36"/>
    </row>
    <row r="69" spans="2:11" ht="12.75" thickBot="1" x14ac:dyDescent="0.25">
      <c r="B69" s="295"/>
      <c r="C69" s="291"/>
      <c r="D69" s="39">
        <v>8</v>
      </c>
      <c r="E69" s="41" t="s">
        <v>121</v>
      </c>
      <c r="F69" s="44"/>
      <c r="G69" s="37"/>
      <c r="H69" s="37">
        <f t="shared" si="1"/>
        <v>1</v>
      </c>
      <c r="I69" s="36"/>
      <c r="J69" s="36"/>
      <c r="K69" s="36"/>
    </row>
    <row r="70" spans="2:11" ht="12.75" thickBot="1" x14ac:dyDescent="0.25">
      <c r="B70" s="295"/>
      <c r="C70" s="291"/>
      <c r="D70" s="39">
        <v>9</v>
      </c>
      <c r="E70" s="41" t="s">
        <v>121</v>
      </c>
      <c r="F70" s="44"/>
      <c r="G70" s="37"/>
      <c r="H70" s="37">
        <f t="shared" si="1"/>
        <v>1</v>
      </c>
      <c r="I70" s="36"/>
      <c r="J70" s="36"/>
      <c r="K70" s="36"/>
    </row>
    <row r="71" spans="2:11" ht="12.75" thickBot="1" x14ac:dyDescent="0.25">
      <c r="B71" s="295"/>
      <c r="C71" s="291"/>
      <c r="D71" s="39">
        <v>10</v>
      </c>
      <c r="E71" s="41" t="s">
        <v>121</v>
      </c>
      <c r="F71" s="44"/>
      <c r="G71" s="37"/>
      <c r="H71" s="37">
        <f t="shared" si="1"/>
        <v>1</v>
      </c>
      <c r="I71" s="36"/>
      <c r="J71" s="36"/>
      <c r="K71" s="36"/>
    </row>
    <row r="72" spans="2:11" ht="12.75" thickBot="1" x14ac:dyDescent="0.25">
      <c r="B72" s="295"/>
      <c r="C72" s="291"/>
      <c r="D72" s="39">
        <v>11</v>
      </c>
      <c r="E72" s="41" t="s">
        <v>121</v>
      </c>
      <c r="F72" s="44"/>
      <c r="G72" s="37"/>
      <c r="H72" s="37">
        <f t="shared" si="1"/>
        <v>1</v>
      </c>
      <c r="I72" s="36"/>
      <c r="J72" s="36"/>
      <c r="K72" s="36"/>
    </row>
    <row r="73" spans="2:11" ht="12.75" thickBot="1" x14ac:dyDescent="0.25">
      <c r="B73" s="295"/>
      <c r="C73" s="291"/>
      <c r="D73" s="39">
        <v>12</v>
      </c>
      <c r="E73" s="41" t="s">
        <v>121</v>
      </c>
      <c r="F73" s="44"/>
      <c r="G73" s="37"/>
      <c r="H73" s="37">
        <f t="shared" si="1"/>
        <v>1</v>
      </c>
      <c r="I73" s="36"/>
      <c r="J73" s="36"/>
      <c r="K73" s="36"/>
    </row>
    <row r="74" spans="2:11" ht="12.75" thickBot="1" x14ac:dyDescent="0.25">
      <c r="B74" s="295"/>
      <c r="C74" s="291"/>
      <c r="D74" s="39">
        <v>13</v>
      </c>
      <c r="E74" s="41" t="s">
        <v>121</v>
      </c>
      <c r="F74" s="44"/>
      <c r="G74" s="37"/>
      <c r="H74" s="37">
        <f t="shared" si="1"/>
        <v>1</v>
      </c>
      <c r="I74" s="36"/>
      <c r="J74" s="36"/>
      <c r="K74" s="36"/>
    </row>
    <row r="75" spans="2:11" ht="12.75" thickBot="1" x14ac:dyDescent="0.25">
      <c r="B75" s="295"/>
      <c r="C75" s="291"/>
      <c r="D75" s="39">
        <v>14</v>
      </c>
      <c r="E75" s="41" t="s">
        <v>121</v>
      </c>
      <c r="F75" s="44"/>
      <c r="G75" s="37"/>
      <c r="H75" s="37">
        <f t="shared" si="1"/>
        <v>1</v>
      </c>
      <c r="I75" s="36"/>
      <c r="J75" s="36"/>
      <c r="K75" s="36"/>
    </row>
    <row r="76" spans="2:11" ht="12.75" thickBot="1" x14ac:dyDescent="0.25">
      <c r="B76" s="295"/>
      <c r="C76" s="291"/>
      <c r="D76" s="39">
        <v>15</v>
      </c>
      <c r="E76" s="41" t="s">
        <v>121</v>
      </c>
      <c r="F76" s="44"/>
      <c r="G76" s="37"/>
      <c r="H76" s="37">
        <f t="shared" si="1"/>
        <v>1</v>
      </c>
      <c r="I76" s="36"/>
      <c r="J76" s="36"/>
      <c r="K76" s="36"/>
    </row>
    <row r="77" spans="2:11" ht="12.75" thickBot="1" x14ac:dyDescent="0.25">
      <c r="B77" s="295"/>
      <c r="C77" s="291"/>
      <c r="D77" s="39">
        <v>16</v>
      </c>
      <c r="E77" s="41" t="s">
        <v>121</v>
      </c>
      <c r="F77" s="44"/>
      <c r="G77" s="37"/>
      <c r="H77" s="37">
        <f t="shared" si="1"/>
        <v>1</v>
      </c>
      <c r="I77" s="36"/>
      <c r="J77" s="36"/>
      <c r="K77" s="36"/>
    </row>
    <row r="78" spans="2:11" ht="12.75" thickBot="1" x14ac:dyDescent="0.25">
      <c r="B78" s="295"/>
      <c r="C78" s="291"/>
      <c r="D78" s="39">
        <v>17</v>
      </c>
      <c r="E78" s="41" t="s">
        <v>121</v>
      </c>
      <c r="F78" s="44"/>
      <c r="G78" s="37"/>
      <c r="H78" s="37">
        <f t="shared" si="1"/>
        <v>1</v>
      </c>
      <c r="I78" s="36"/>
      <c r="J78" s="36"/>
      <c r="K78" s="36"/>
    </row>
    <row r="79" spans="2:11" ht="12.75" thickBot="1" x14ac:dyDescent="0.25">
      <c r="B79" s="295"/>
      <c r="C79" s="291"/>
      <c r="D79" s="39">
        <v>18</v>
      </c>
      <c r="E79" s="41" t="s">
        <v>121</v>
      </c>
      <c r="F79" s="44"/>
      <c r="G79" s="37"/>
      <c r="H79" s="37">
        <f t="shared" si="1"/>
        <v>1</v>
      </c>
      <c r="I79" s="36"/>
      <c r="J79" s="36"/>
      <c r="K79" s="36"/>
    </row>
    <row r="80" spans="2:11" ht="12.75" thickBot="1" x14ac:dyDescent="0.25">
      <c r="B80" s="295"/>
      <c r="C80" s="291"/>
      <c r="D80" s="39">
        <v>19</v>
      </c>
      <c r="E80" s="41" t="s">
        <v>121</v>
      </c>
      <c r="F80" s="44"/>
      <c r="G80" s="37"/>
      <c r="H80" s="37">
        <f t="shared" si="1"/>
        <v>1</v>
      </c>
      <c r="I80" s="36"/>
      <c r="J80" s="36"/>
      <c r="K80" s="36"/>
    </row>
    <row r="81" spans="2:11" ht="12.75" thickBot="1" x14ac:dyDescent="0.25">
      <c r="B81" s="295"/>
      <c r="C81" s="291"/>
      <c r="D81" s="39">
        <v>20</v>
      </c>
      <c r="E81" s="41" t="s">
        <v>121</v>
      </c>
      <c r="F81" s="44"/>
      <c r="G81" s="37"/>
      <c r="H81" s="37">
        <f t="shared" si="1"/>
        <v>1</v>
      </c>
      <c r="I81" s="36"/>
      <c r="J81" s="36"/>
      <c r="K81" s="36"/>
    </row>
    <row r="82" spans="2:11" ht="12.75" thickBot="1" x14ac:dyDescent="0.25">
      <c r="B82" s="295"/>
      <c r="C82" s="291"/>
      <c r="D82" s="39">
        <v>21</v>
      </c>
      <c r="E82" s="41" t="s">
        <v>121</v>
      </c>
      <c r="F82" s="44"/>
      <c r="G82" s="37"/>
      <c r="H82" s="37">
        <f t="shared" si="1"/>
        <v>1</v>
      </c>
      <c r="I82" s="36"/>
      <c r="J82" s="36"/>
      <c r="K82" s="36"/>
    </row>
    <row r="83" spans="2:11" ht="12.75" thickBot="1" x14ac:dyDescent="0.25">
      <c r="B83" s="295"/>
      <c r="C83" s="291"/>
      <c r="D83" s="39">
        <v>22</v>
      </c>
      <c r="E83" s="41" t="s">
        <v>121</v>
      </c>
      <c r="F83" s="44"/>
      <c r="G83" s="37"/>
      <c r="H83" s="37">
        <f t="shared" si="1"/>
        <v>1</v>
      </c>
      <c r="I83" s="36"/>
      <c r="J83" s="36"/>
      <c r="K83" s="36"/>
    </row>
    <row r="84" spans="2:11" ht="12.75" thickBot="1" x14ac:dyDescent="0.25">
      <c r="B84" s="295"/>
      <c r="C84" s="291"/>
      <c r="D84" s="39">
        <v>23</v>
      </c>
      <c r="E84" s="41" t="s">
        <v>121</v>
      </c>
      <c r="F84" s="44"/>
      <c r="G84" s="37"/>
      <c r="H84" s="37">
        <f t="shared" si="1"/>
        <v>1</v>
      </c>
      <c r="I84" s="36"/>
      <c r="J84" s="36"/>
      <c r="K84" s="36"/>
    </row>
    <row r="85" spans="2:11" ht="12.75" thickBot="1" x14ac:dyDescent="0.25">
      <c r="B85" s="295"/>
      <c r="C85" s="291"/>
      <c r="D85" s="39">
        <v>24</v>
      </c>
      <c r="E85" s="41" t="s">
        <v>121</v>
      </c>
      <c r="F85" s="44"/>
      <c r="G85" s="37"/>
      <c r="H85" s="37">
        <f t="shared" si="1"/>
        <v>1</v>
      </c>
      <c r="I85" s="36"/>
      <c r="J85" s="36"/>
      <c r="K85" s="36"/>
    </row>
    <row r="86" spans="2:11" ht="12.75" thickBot="1" x14ac:dyDescent="0.25">
      <c r="B86" s="295"/>
      <c r="C86" s="291"/>
      <c r="D86" s="39">
        <v>25</v>
      </c>
      <c r="E86" s="41" t="s">
        <v>121</v>
      </c>
      <c r="F86" s="44"/>
      <c r="G86" s="37"/>
      <c r="H86" s="37">
        <f t="shared" si="1"/>
        <v>1</v>
      </c>
      <c r="I86" s="36"/>
      <c r="J86" s="36"/>
      <c r="K86" s="36"/>
    </row>
    <row r="87" spans="2:11" ht="12.75" thickBot="1" x14ac:dyDescent="0.25">
      <c r="B87" s="295"/>
      <c r="C87" s="291"/>
      <c r="D87" s="39">
        <v>26</v>
      </c>
      <c r="E87" s="41" t="s">
        <v>121</v>
      </c>
      <c r="F87" s="44"/>
      <c r="G87" s="37"/>
      <c r="H87" s="37">
        <f t="shared" si="1"/>
        <v>1</v>
      </c>
      <c r="I87" s="36"/>
      <c r="J87" s="36"/>
      <c r="K87" s="36"/>
    </row>
    <row r="88" spans="2:11" ht="12.75" thickBot="1" x14ac:dyDescent="0.25">
      <c r="B88" s="295"/>
      <c r="C88" s="291"/>
      <c r="D88" s="39">
        <v>27</v>
      </c>
      <c r="E88" s="41" t="s">
        <v>121</v>
      </c>
      <c r="F88" s="44"/>
      <c r="G88" s="37"/>
      <c r="H88" s="37">
        <f t="shared" si="1"/>
        <v>1</v>
      </c>
      <c r="I88" s="36"/>
      <c r="J88" s="36"/>
      <c r="K88" s="36"/>
    </row>
    <row r="89" spans="2:11" ht="12.75" thickBot="1" x14ac:dyDescent="0.25">
      <c r="B89" s="295"/>
      <c r="C89" s="291"/>
      <c r="D89" s="39">
        <v>28</v>
      </c>
      <c r="E89" s="41" t="s">
        <v>121</v>
      </c>
      <c r="F89" s="44"/>
      <c r="G89" s="37"/>
      <c r="H89" s="37">
        <f t="shared" si="1"/>
        <v>1</v>
      </c>
      <c r="I89" s="36"/>
      <c r="J89" s="36"/>
      <c r="K89" s="36"/>
    </row>
    <row r="90" spans="2:11" ht="12.75" thickBot="1" x14ac:dyDescent="0.25">
      <c r="B90" s="295"/>
      <c r="C90" s="291"/>
      <c r="D90" s="39">
        <v>29</v>
      </c>
      <c r="E90" s="41" t="s">
        <v>121</v>
      </c>
      <c r="F90" s="44"/>
      <c r="G90" s="37"/>
      <c r="H90" s="37">
        <f t="shared" si="1"/>
        <v>1</v>
      </c>
      <c r="I90" s="36"/>
      <c r="J90" s="36"/>
      <c r="K90" s="36"/>
    </row>
    <row r="91" spans="2:11" ht="12.75" thickBot="1" x14ac:dyDescent="0.25">
      <c r="B91" s="292" t="s">
        <v>67</v>
      </c>
      <c r="C91" s="290"/>
      <c r="D91" s="39">
        <v>1</v>
      </c>
      <c r="E91" s="41" t="s">
        <v>121</v>
      </c>
      <c r="F91" s="40"/>
      <c r="G91" s="37"/>
      <c r="H91" s="37">
        <f t="shared" ref="H91:H120" si="2">IF(E91="agree",1,0)</f>
        <v>1</v>
      </c>
    </row>
    <row r="92" spans="2:11" ht="12.75" thickBot="1" x14ac:dyDescent="0.25">
      <c r="B92" s="295"/>
      <c r="C92" s="291"/>
      <c r="D92" s="39">
        <v>2</v>
      </c>
      <c r="E92" s="41" t="s">
        <v>121</v>
      </c>
      <c r="F92" s="38"/>
      <c r="G92" s="37"/>
      <c r="H92" s="37">
        <f t="shared" si="2"/>
        <v>1</v>
      </c>
    </row>
    <row r="93" spans="2:11" ht="12.75" thickBot="1" x14ac:dyDescent="0.25">
      <c r="B93" s="295"/>
      <c r="C93" s="291"/>
      <c r="D93" s="39">
        <v>3</v>
      </c>
      <c r="E93" s="41" t="s">
        <v>121</v>
      </c>
      <c r="F93" s="38"/>
      <c r="G93" s="37"/>
      <c r="H93" s="37">
        <f t="shared" si="2"/>
        <v>1</v>
      </c>
    </row>
    <row r="94" spans="2:11" ht="12.75" thickBot="1" x14ac:dyDescent="0.25">
      <c r="B94" s="295"/>
      <c r="C94" s="291"/>
      <c r="D94" s="39">
        <v>4</v>
      </c>
      <c r="E94" s="41" t="s">
        <v>121</v>
      </c>
      <c r="F94" s="38"/>
      <c r="G94" s="37"/>
      <c r="H94" s="37">
        <f t="shared" si="2"/>
        <v>1</v>
      </c>
    </row>
    <row r="95" spans="2:11" ht="12.75" thickBot="1" x14ac:dyDescent="0.25">
      <c r="B95" s="295"/>
      <c r="C95" s="291"/>
      <c r="D95" s="39">
        <v>5</v>
      </c>
      <c r="E95" s="41" t="s">
        <v>121</v>
      </c>
      <c r="F95" s="38"/>
      <c r="G95" s="37"/>
      <c r="H95" s="37">
        <f t="shared" si="2"/>
        <v>1</v>
      </c>
    </row>
    <row r="96" spans="2:11" ht="12.75" thickBot="1" x14ac:dyDescent="0.25">
      <c r="B96" s="295"/>
      <c r="C96" s="291"/>
      <c r="D96" s="39">
        <v>6</v>
      </c>
      <c r="E96" s="41" t="s">
        <v>121</v>
      </c>
      <c r="F96" s="38"/>
      <c r="G96" s="37"/>
      <c r="H96" s="37">
        <f t="shared" si="2"/>
        <v>1</v>
      </c>
    </row>
    <row r="97" spans="2:8" ht="12.75" thickBot="1" x14ac:dyDescent="0.25">
      <c r="B97" s="295"/>
      <c r="C97" s="291"/>
      <c r="D97" s="39">
        <v>7</v>
      </c>
      <c r="E97" s="41" t="s">
        <v>121</v>
      </c>
      <c r="F97" s="38"/>
      <c r="G97" s="37"/>
      <c r="H97" s="37">
        <f t="shared" si="2"/>
        <v>1</v>
      </c>
    </row>
    <row r="98" spans="2:8" ht="12.75" thickBot="1" x14ac:dyDescent="0.25">
      <c r="B98" s="295"/>
      <c r="C98" s="291"/>
      <c r="D98" s="39">
        <v>8</v>
      </c>
      <c r="E98" s="41" t="s">
        <v>121</v>
      </c>
      <c r="F98" s="38"/>
      <c r="G98" s="37"/>
      <c r="H98" s="37">
        <f t="shared" si="2"/>
        <v>1</v>
      </c>
    </row>
    <row r="99" spans="2:8" ht="12.75" thickBot="1" x14ac:dyDescent="0.25">
      <c r="B99" s="295"/>
      <c r="C99" s="291"/>
      <c r="D99" s="39">
        <v>9</v>
      </c>
      <c r="E99" s="41" t="s">
        <v>121</v>
      </c>
      <c r="F99" s="38"/>
      <c r="G99" s="37"/>
      <c r="H99" s="37">
        <f t="shared" si="2"/>
        <v>1</v>
      </c>
    </row>
    <row r="100" spans="2:8" ht="12.75" thickBot="1" x14ac:dyDescent="0.25">
      <c r="B100" s="295"/>
      <c r="C100" s="291"/>
      <c r="D100" s="39">
        <v>10</v>
      </c>
      <c r="E100" s="41" t="s">
        <v>121</v>
      </c>
      <c r="F100" s="38"/>
      <c r="G100" s="37"/>
      <c r="H100" s="37">
        <f t="shared" si="2"/>
        <v>1</v>
      </c>
    </row>
    <row r="101" spans="2:8" ht="12.75" thickBot="1" x14ac:dyDescent="0.25">
      <c r="B101" s="295"/>
      <c r="C101" s="291"/>
      <c r="D101" s="39">
        <v>11</v>
      </c>
      <c r="E101" s="41" t="s">
        <v>121</v>
      </c>
      <c r="F101" s="38"/>
      <c r="G101" s="37"/>
      <c r="H101" s="37">
        <f t="shared" si="2"/>
        <v>1</v>
      </c>
    </row>
    <row r="102" spans="2:8" ht="12.75" thickBot="1" x14ac:dyDescent="0.25">
      <c r="B102" s="295"/>
      <c r="C102" s="291"/>
      <c r="D102" s="39">
        <v>12</v>
      </c>
      <c r="E102" s="41" t="s">
        <v>121</v>
      </c>
      <c r="F102" s="38"/>
      <c r="G102" s="37"/>
      <c r="H102" s="37">
        <f t="shared" si="2"/>
        <v>1</v>
      </c>
    </row>
    <row r="103" spans="2:8" ht="12.75" thickBot="1" x14ac:dyDescent="0.25">
      <c r="B103" s="295"/>
      <c r="C103" s="291"/>
      <c r="D103" s="39">
        <v>13</v>
      </c>
      <c r="E103" s="41" t="s">
        <v>121</v>
      </c>
      <c r="F103" s="38"/>
      <c r="G103" s="37"/>
      <c r="H103" s="37">
        <f t="shared" si="2"/>
        <v>1</v>
      </c>
    </row>
    <row r="104" spans="2:8" ht="12.75" thickBot="1" x14ac:dyDescent="0.25">
      <c r="B104" s="295"/>
      <c r="C104" s="291"/>
      <c r="D104" s="39">
        <v>14</v>
      </c>
      <c r="E104" s="41" t="s">
        <v>121</v>
      </c>
      <c r="F104" s="44"/>
      <c r="G104" s="37"/>
      <c r="H104" s="37">
        <f t="shared" si="2"/>
        <v>1</v>
      </c>
    </row>
    <row r="105" spans="2:8" ht="12.75" thickBot="1" x14ac:dyDescent="0.25">
      <c r="B105" s="295"/>
      <c r="C105" s="291"/>
      <c r="D105" s="39">
        <v>15</v>
      </c>
      <c r="E105" s="41" t="s">
        <v>121</v>
      </c>
      <c r="F105" s="44"/>
      <c r="G105" s="37"/>
      <c r="H105" s="37">
        <f t="shared" si="2"/>
        <v>1</v>
      </c>
    </row>
    <row r="106" spans="2:8" ht="12.75" thickBot="1" x14ac:dyDescent="0.25">
      <c r="B106" s="295"/>
      <c r="C106" s="291"/>
      <c r="D106" s="39">
        <v>16</v>
      </c>
      <c r="E106" s="41" t="s">
        <v>121</v>
      </c>
      <c r="F106" s="44"/>
      <c r="G106" s="37"/>
      <c r="H106" s="37">
        <f t="shared" si="2"/>
        <v>1</v>
      </c>
    </row>
    <row r="107" spans="2:8" ht="12.75" thickBot="1" x14ac:dyDescent="0.25">
      <c r="B107" s="295"/>
      <c r="C107" s="291"/>
      <c r="D107" s="39">
        <v>17</v>
      </c>
      <c r="E107" s="41" t="s">
        <v>121</v>
      </c>
      <c r="F107" s="44"/>
      <c r="G107" s="37"/>
      <c r="H107" s="37">
        <f t="shared" si="2"/>
        <v>1</v>
      </c>
    </row>
    <row r="108" spans="2:8" ht="12.75" thickBot="1" x14ac:dyDescent="0.25">
      <c r="B108" s="295"/>
      <c r="C108" s="291"/>
      <c r="D108" s="39">
        <v>18</v>
      </c>
      <c r="E108" s="41" t="s">
        <v>121</v>
      </c>
      <c r="F108" s="44"/>
      <c r="G108" s="37"/>
      <c r="H108" s="37">
        <f t="shared" si="2"/>
        <v>1</v>
      </c>
    </row>
    <row r="109" spans="2:8" ht="12.75" thickBot="1" x14ac:dyDescent="0.25">
      <c r="B109" s="295"/>
      <c r="C109" s="291"/>
      <c r="D109" s="39">
        <v>19</v>
      </c>
      <c r="E109" s="41" t="s">
        <v>121</v>
      </c>
      <c r="F109" s="44"/>
      <c r="G109" s="37"/>
      <c r="H109" s="37">
        <f t="shared" si="2"/>
        <v>1</v>
      </c>
    </row>
    <row r="110" spans="2:8" ht="12.75" thickBot="1" x14ac:dyDescent="0.25">
      <c r="B110" s="295"/>
      <c r="C110" s="291"/>
      <c r="D110" s="39">
        <v>20</v>
      </c>
      <c r="E110" s="41" t="s">
        <v>121</v>
      </c>
      <c r="F110" s="44"/>
      <c r="G110" s="37"/>
      <c r="H110" s="37">
        <f t="shared" si="2"/>
        <v>1</v>
      </c>
    </row>
    <row r="111" spans="2:8" ht="12.75" thickBot="1" x14ac:dyDescent="0.25">
      <c r="B111" s="295"/>
      <c r="C111" s="291"/>
      <c r="D111" s="39">
        <v>21</v>
      </c>
      <c r="E111" s="41" t="s">
        <v>121</v>
      </c>
      <c r="F111" s="44"/>
      <c r="G111" s="37"/>
      <c r="H111" s="37">
        <f t="shared" si="2"/>
        <v>1</v>
      </c>
    </row>
    <row r="112" spans="2:8" ht="12.75" thickBot="1" x14ac:dyDescent="0.25">
      <c r="B112" s="295"/>
      <c r="C112" s="291"/>
      <c r="D112" s="39">
        <v>22</v>
      </c>
      <c r="E112" s="41" t="s">
        <v>121</v>
      </c>
      <c r="F112" s="44"/>
      <c r="G112" s="37"/>
      <c r="H112" s="37">
        <f t="shared" si="2"/>
        <v>1</v>
      </c>
    </row>
    <row r="113" spans="2:11" ht="12.75" thickBot="1" x14ac:dyDescent="0.25">
      <c r="B113" s="295"/>
      <c r="C113" s="291"/>
      <c r="D113" s="39">
        <v>23</v>
      </c>
      <c r="E113" s="41" t="s">
        <v>121</v>
      </c>
      <c r="F113" s="44"/>
      <c r="G113" s="37"/>
      <c r="H113" s="37">
        <f t="shared" si="2"/>
        <v>1</v>
      </c>
    </row>
    <row r="114" spans="2:11" ht="12.75" thickBot="1" x14ac:dyDescent="0.25">
      <c r="B114" s="295"/>
      <c r="C114" s="291"/>
      <c r="D114" s="39">
        <v>24</v>
      </c>
      <c r="E114" s="41" t="s">
        <v>121</v>
      </c>
      <c r="F114" s="44"/>
      <c r="G114" s="37"/>
      <c r="H114" s="37">
        <f t="shared" si="2"/>
        <v>1</v>
      </c>
    </row>
    <row r="115" spans="2:11" ht="12.75" thickBot="1" x14ac:dyDescent="0.25">
      <c r="B115" s="295"/>
      <c r="C115" s="291"/>
      <c r="D115" s="39">
        <v>25</v>
      </c>
      <c r="E115" s="41" t="s">
        <v>121</v>
      </c>
      <c r="F115" s="44"/>
      <c r="G115" s="37"/>
      <c r="H115" s="37">
        <f t="shared" si="2"/>
        <v>1</v>
      </c>
    </row>
    <row r="116" spans="2:11" ht="12.75" thickBot="1" x14ac:dyDescent="0.25">
      <c r="B116" s="295"/>
      <c r="C116" s="291"/>
      <c r="D116" s="39">
        <v>26</v>
      </c>
      <c r="E116" s="41" t="s">
        <v>121</v>
      </c>
      <c r="F116" s="44"/>
      <c r="G116" s="37"/>
      <c r="H116" s="37">
        <f t="shared" si="2"/>
        <v>1</v>
      </c>
    </row>
    <row r="117" spans="2:11" ht="12.75" thickBot="1" x14ac:dyDescent="0.25">
      <c r="B117" s="295"/>
      <c r="C117" s="291"/>
      <c r="D117" s="39">
        <v>27</v>
      </c>
      <c r="E117" s="41" t="s">
        <v>121</v>
      </c>
      <c r="F117" s="44"/>
      <c r="G117" s="37"/>
      <c r="H117" s="37">
        <f t="shared" ref="H117" si="3">IF(E117="agree",1,0)</f>
        <v>1</v>
      </c>
    </row>
    <row r="118" spans="2:11" ht="12.75" thickBot="1" x14ac:dyDescent="0.25">
      <c r="B118" s="295"/>
      <c r="C118" s="291"/>
      <c r="D118" s="39">
        <v>28</v>
      </c>
      <c r="E118" s="41" t="s">
        <v>121</v>
      </c>
      <c r="F118" s="44"/>
      <c r="G118" s="37"/>
      <c r="H118" s="37">
        <f t="shared" si="2"/>
        <v>1</v>
      </c>
    </row>
    <row r="119" spans="2:11" ht="12.75" thickBot="1" x14ac:dyDescent="0.25">
      <c r="B119" s="295"/>
      <c r="C119" s="291"/>
      <c r="D119" s="39">
        <v>29</v>
      </c>
      <c r="E119" s="41" t="s">
        <v>121</v>
      </c>
      <c r="F119" s="44"/>
      <c r="G119" s="37"/>
      <c r="H119" s="37">
        <f t="shared" ref="H119" si="4">IF(E119="agree",1,0)</f>
        <v>1</v>
      </c>
    </row>
    <row r="120" spans="2:11" ht="12.75" thickBot="1" x14ac:dyDescent="0.25">
      <c r="B120" s="295"/>
      <c r="C120" s="291"/>
      <c r="D120" s="39">
        <v>30</v>
      </c>
      <c r="E120" s="41" t="s">
        <v>121</v>
      </c>
      <c r="F120" s="44"/>
      <c r="G120" s="37"/>
      <c r="H120" s="37">
        <f t="shared" si="2"/>
        <v>1</v>
      </c>
    </row>
    <row r="121" spans="2:11" ht="12.75" thickBot="1" x14ac:dyDescent="0.25">
      <c r="B121" s="295"/>
      <c r="C121" s="291"/>
      <c r="D121" s="39">
        <v>31</v>
      </c>
      <c r="E121" s="41" t="s">
        <v>121</v>
      </c>
      <c r="F121" s="44"/>
      <c r="G121" s="37"/>
      <c r="H121" s="37">
        <f t="shared" ref="H121" si="5">IF(E121="agree",1,0)</f>
        <v>1</v>
      </c>
    </row>
    <row r="122" spans="2:11" ht="12.75" thickBot="1" x14ac:dyDescent="0.25">
      <c r="B122" s="295"/>
      <c r="C122" s="291"/>
      <c r="D122" s="39">
        <v>32</v>
      </c>
      <c r="E122" s="41" t="s">
        <v>121</v>
      </c>
      <c r="F122" s="44"/>
      <c r="G122" s="37"/>
      <c r="H122" s="37">
        <f t="shared" ref="H122" si="6">IF(E122="agree",1,0)</f>
        <v>1</v>
      </c>
    </row>
    <row r="123" spans="2:11" ht="12.75" thickBot="1" x14ac:dyDescent="0.25">
      <c r="B123" s="292" t="s">
        <v>66</v>
      </c>
      <c r="C123" s="290"/>
      <c r="D123" s="39">
        <v>1</v>
      </c>
      <c r="E123" s="41" t="s">
        <v>121</v>
      </c>
      <c r="F123" s="40"/>
      <c r="G123" s="37"/>
      <c r="H123" s="37">
        <f t="shared" ref="H123:H125" si="7">IF(E123="agree",1,0)</f>
        <v>1</v>
      </c>
      <c r="I123" s="36"/>
      <c r="J123" s="36"/>
      <c r="K123" s="36"/>
    </row>
    <row r="124" spans="2:11" ht="12.75" thickBot="1" x14ac:dyDescent="0.25">
      <c r="B124" s="295"/>
      <c r="C124" s="291"/>
      <c r="D124" s="39">
        <v>2</v>
      </c>
      <c r="E124" s="41" t="s">
        <v>121</v>
      </c>
      <c r="F124" s="44"/>
      <c r="G124" s="37"/>
      <c r="H124" s="37">
        <f t="shared" si="7"/>
        <v>1</v>
      </c>
      <c r="I124" s="36"/>
      <c r="J124" s="36"/>
      <c r="K124" s="36"/>
    </row>
    <row r="125" spans="2:11" ht="12.75" thickBot="1" x14ac:dyDescent="0.25">
      <c r="B125" s="295"/>
      <c r="C125" s="291"/>
      <c r="D125" s="39">
        <v>3</v>
      </c>
      <c r="E125" s="41" t="s">
        <v>121</v>
      </c>
      <c r="F125" s="44"/>
      <c r="G125" s="37"/>
      <c r="H125" s="37">
        <f t="shared" si="7"/>
        <v>1</v>
      </c>
      <c r="I125" s="36"/>
      <c r="J125" s="36"/>
      <c r="K125" s="36"/>
    </row>
    <row r="126" spans="2:11" ht="12.75" thickBot="1" x14ac:dyDescent="0.25">
      <c r="B126" s="295"/>
      <c r="C126" s="291"/>
      <c r="D126" s="39">
        <v>4</v>
      </c>
      <c r="E126" s="41" t="s">
        <v>121</v>
      </c>
      <c r="F126" s="44"/>
      <c r="G126" s="37"/>
      <c r="H126" s="37">
        <f t="shared" ref="H126:H154" si="8">IF(E126="agree",1,0)</f>
        <v>1</v>
      </c>
      <c r="I126" s="36"/>
      <c r="J126" s="36"/>
      <c r="K126" s="36"/>
    </row>
    <row r="127" spans="2:11" ht="12.75" thickBot="1" x14ac:dyDescent="0.25">
      <c r="B127" s="295"/>
      <c r="C127" s="291"/>
      <c r="D127" s="39">
        <v>5</v>
      </c>
      <c r="E127" s="41" t="s">
        <v>121</v>
      </c>
      <c r="F127" s="44"/>
      <c r="G127" s="37"/>
      <c r="H127" s="37">
        <f t="shared" si="8"/>
        <v>1</v>
      </c>
      <c r="I127" s="36"/>
      <c r="J127" s="36"/>
      <c r="K127" s="36"/>
    </row>
    <row r="128" spans="2:11" ht="12.75" thickBot="1" x14ac:dyDescent="0.25">
      <c r="B128" s="295"/>
      <c r="C128" s="291"/>
      <c r="D128" s="39">
        <v>6</v>
      </c>
      <c r="E128" s="41" t="s">
        <v>121</v>
      </c>
      <c r="F128" s="44"/>
      <c r="G128" s="37"/>
      <c r="H128" s="37">
        <f t="shared" si="8"/>
        <v>1</v>
      </c>
      <c r="I128" s="36"/>
      <c r="J128" s="36"/>
      <c r="K128" s="36"/>
    </row>
    <row r="129" spans="2:11" ht="12.75" thickBot="1" x14ac:dyDescent="0.25">
      <c r="B129" s="295"/>
      <c r="C129" s="291"/>
      <c r="D129" s="39">
        <v>7</v>
      </c>
      <c r="E129" s="41" t="s">
        <v>121</v>
      </c>
      <c r="F129" s="44"/>
      <c r="G129" s="37"/>
      <c r="H129" s="37">
        <f t="shared" si="8"/>
        <v>1</v>
      </c>
      <c r="I129" s="36"/>
      <c r="J129" s="36"/>
      <c r="K129" s="36"/>
    </row>
    <row r="130" spans="2:11" ht="12.75" thickBot="1" x14ac:dyDescent="0.25">
      <c r="B130" s="292" t="s">
        <v>65</v>
      </c>
      <c r="C130" s="299"/>
      <c r="D130" s="39">
        <v>1</v>
      </c>
      <c r="E130" s="41" t="s">
        <v>121</v>
      </c>
      <c r="F130" s="40"/>
      <c r="G130" s="37"/>
      <c r="H130" s="37">
        <f t="shared" si="8"/>
        <v>1</v>
      </c>
      <c r="I130" s="36"/>
      <c r="J130" s="36"/>
      <c r="K130" s="36"/>
    </row>
    <row r="131" spans="2:11" ht="12.75" thickBot="1" x14ac:dyDescent="0.25">
      <c r="B131" s="295"/>
      <c r="C131" s="300"/>
      <c r="D131" s="39">
        <v>2</v>
      </c>
      <c r="E131" s="41" t="s">
        <v>121</v>
      </c>
      <c r="F131" s="44"/>
      <c r="G131" s="37"/>
      <c r="H131" s="37">
        <f t="shared" si="8"/>
        <v>1</v>
      </c>
      <c r="I131" s="36"/>
      <c r="J131" s="36"/>
      <c r="K131" s="36"/>
    </row>
    <row r="132" spans="2:11" ht="12.75" thickBot="1" x14ac:dyDescent="0.25">
      <c r="B132" s="295"/>
      <c r="C132" s="300"/>
      <c r="D132" s="39">
        <v>3</v>
      </c>
      <c r="E132" s="41" t="s">
        <v>121</v>
      </c>
      <c r="F132" s="44"/>
      <c r="G132" s="37"/>
      <c r="H132" s="37">
        <f t="shared" si="8"/>
        <v>1</v>
      </c>
      <c r="I132" s="36"/>
      <c r="J132" s="36"/>
      <c r="K132" s="36"/>
    </row>
    <row r="133" spans="2:11" ht="12.75" thickBot="1" x14ac:dyDescent="0.25">
      <c r="B133" s="295"/>
      <c r="C133" s="300"/>
      <c r="D133" s="39">
        <v>4</v>
      </c>
      <c r="E133" s="41" t="s">
        <v>121</v>
      </c>
      <c r="F133" s="44"/>
      <c r="G133" s="37"/>
      <c r="H133" s="37">
        <f t="shared" si="8"/>
        <v>1</v>
      </c>
      <c r="I133" s="36"/>
      <c r="J133" s="36"/>
      <c r="K133" s="36"/>
    </row>
    <row r="134" spans="2:11" ht="12.75" thickBot="1" x14ac:dyDescent="0.25">
      <c r="B134" s="295"/>
      <c r="C134" s="300"/>
      <c r="D134" s="39">
        <v>5</v>
      </c>
      <c r="E134" s="41" t="s">
        <v>121</v>
      </c>
      <c r="F134" s="44"/>
      <c r="G134" s="37"/>
      <c r="H134" s="37">
        <f t="shared" si="8"/>
        <v>1</v>
      </c>
      <c r="I134" s="36"/>
      <c r="J134" s="36"/>
      <c r="K134" s="36"/>
    </row>
    <row r="135" spans="2:11" ht="12.75" thickBot="1" x14ac:dyDescent="0.25">
      <c r="B135" s="295"/>
      <c r="C135" s="300"/>
      <c r="D135" s="39">
        <v>6</v>
      </c>
      <c r="E135" s="41" t="s">
        <v>121</v>
      </c>
      <c r="F135" s="44"/>
      <c r="G135" s="37"/>
      <c r="H135" s="37">
        <f t="shared" si="8"/>
        <v>1</v>
      </c>
      <c r="I135" s="36"/>
      <c r="J135" s="36"/>
      <c r="K135" s="36"/>
    </row>
    <row r="136" spans="2:11" ht="12.75" thickBot="1" x14ac:dyDescent="0.25">
      <c r="B136" s="295"/>
      <c r="C136" s="300"/>
      <c r="D136" s="39">
        <v>7</v>
      </c>
      <c r="E136" s="41" t="s">
        <v>121</v>
      </c>
      <c r="F136" s="44"/>
      <c r="G136" s="37"/>
      <c r="H136" s="37">
        <f t="shared" si="8"/>
        <v>1</v>
      </c>
      <c r="I136" s="36"/>
      <c r="J136" s="36"/>
      <c r="K136" s="36"/>
    </row>
    <row r="137" spans="2:11" ht="12.75" thickBot="1" x14ac:dyDescent="0.25">
      <c r="B137" s="295"/>
      <c r="C137" s="300"/>
      <c r="D137" s="39">
        <v>8</v>
      </c>
      <c r="E137" s="41" t="s">
        <v>121</v>
      </c>
      <c r="F137" s="44"/>
      <c r="G137" s="37"/>
      <c r="H137" s="37">
        <f t="shared" si="8"/>
        <v>1</v>
      </c>
      <c r="I137" s="36"/>
      <c r="J137" s="36"/>
      <c r="K137" s="36"/>
    </row>
    <row r="138" spans="2:11" ht="12.75" thickBot="1" x14ac:dyDescent="0.25">
      <c r="B138" s="295"/>
      <c r="C138" s="300"/>
      <c r="D138" s="39">
        <v>9</v>
      </c>
      <c r="E138" s="41" t="s">
        <v>121</v>
      </c>
      <c r="F138" s="44"/>
      <c r="G138" s="37"/>
      <c r="H138" s="37">
        <f t="shared" si="8"/>
        <v>1</v>
      </c>
      <c r="I138" s="36"/>
      <c r="J138" s="36"/>
      <c r="K138" s="36"/>
    </row>
    <row r="139" spans="2:11" ht="12.75" thickBot="1" x14ac:dyDescent="0.25">
      <c r="B139" s="295"/>
      <c r="C139" s="300"/>
      <c r="D139" s="39">
        <v>10</v>
      </c>
      <c r="E139" s="41" t="s">
        <v>121</v>
      </c>
      <c r="F139" s="44"/>
      <c r="G139" s="37"/>
      <c r="H139" s="37">
        <f t="shared" si="8"/>
        <v>1</v>
      </c>
      <c r="I139" s="36"/>
      <c r="J139" s="36"/>
      <c r="K139" s="36"/>
    </row>
    <row r="140" spans="2:11" ht="12.75" thickBot="1" x14ac:dyDescent="0.25">
      <c r="B140" s="295"/>
      <c r="C140" s="300"/>
      <c r="D140" s="39">
        <v>11</v>
      </c>
      <c r="E140" s="41" t="s">
        <v>121</v>
      </c>
      <c r="F140" s="44"/>
      <c r="G140" s="37"/>
      <c r="H140" s="37">
        <f t="shared" si="8"/>
        <v>1</v>
      </c>
      <c r="I140" s="36"/>
      <c r="J140" s="36"/>
      <c r="K140" s="36"/>
    </row>
    <row r="141" spans="2:11" ht="12.75" thickBot="1" x14ac:dyDescent="0.25">
      <c r="B141" s="295"/>
      <c r="C141" s="300"/>
      <c r="D141" s="39">
        <v>12</v>
      </c>
      <c r="E141" s="41" t="s">
        <v>121</v>
      </c>
      <c r="F141" s="44"/>
      <c r="G141" s="37"/>
      <c r="H141" s="37">
        <f t="shared" si="8"/>
        <v>1</v>
      </c>
      <c r="I141" s="36"/>
      <c r="J141" s="36"/>
      <c r="K141" s="36"/>
    </row>
    <row r="142" spans="2:11" ht="12.75" thickBot="1" x14ac:dyDescent="0.25">
      <c r="B142" s="295"/>
      <c r="C142" s="300"/>
      <c r="D142" s="39">
        <v>13</v>
      </c>
      <c r="E142" s="41" t="s">
        <v>121</v>
      </c>
      <c r="F142" s="44"/>
      <c r="G142" s="37"/>
      <c r="H142" s="37">
        <f t="shared" si="8"/>
        <v>1</v>
      </c>
      <c r="I142" s="36"/>
      <c r="J142" s="36"/>
      <c r="K142" s="36"/>
    </row>
    <row r="143" spans="2:11" ht="12.75" thickBot="1" x14ac:dyDescent="0.25">
      <c r="B143" s="295"/>
      <c r="C143" s="300"/>
      <c r="D143" s="39">
        <v>14</v>
      </c>
      <c r="E143" s="41" t="s">
        <v>121</v>
      </c>
      <c r="F143" s="44"/>
      <c r="G143" s="37"/>
      <c r="H143" s="37">
        <f t="shared" si="8"/>
        <v>1</v>
      </c>
      <c r="I143" s="36"/>
      <c r="J143" s="36"/>
      <c r="K143" s="36"/>
    </row>
    <row r="144" spans="2:11" ht="12.75" thickBot="1" x14ac:dyDescent="0.25">
      <c r="B144" s="295"/>
      <c r="C144" s="300"/>
      <c r="D144" s="39">
        <v>15</v>
      </c>
      <c r="E144" s="41" t="s">
        <v>121</v>
      </c>
      <c r="F144" s="44"/>
      <c r="G144" s="37"/>
      <c r="H144" s="37">
        <f t="shared" si="8"/>
        <v>1</v>
      </c>
      <c r="I144" s="36"/>
      <c r="J144" s="36"/>
      <c r="K144" s="36"/>
    </row>
    <row r="145" spans="2:11" ht="12.75" thickBot="1" x14ac:dyDescent="0.25">
      <c r="B145" s="295"/>
      <c r="C145" s="300"/>
      <c r="D145" s="39">
        <v>16</v>
      </c>
      <c r="E145" s="41" t="s">
        <v>121</v>
      </c>
      <c r="F145" s="44"/>
      <c r="G145" s="37"/>
      <c r="H145" s="37">
        <f t="shared" si="8"/>
        <v>1</v>
      </c>
      <c r="I145" s="36"/>
      <c r="J145" s="36"/>
      <c r="K145" s="36"/>
    </row>
    <row r="146" spans="2:11" ht="12.75" thickBot="1" x14ac:dyDescent="0.25">
      <c r="B146" s="295"/>
      <c r="C146" s="300"/>
      <c r="D146" s="39">
        <v>17</v>
      </c>
      <c r="E146" s="41" t="s">
        <v>121</v>
      </c>
      <c r="F146" s="44"/>
      <c r="G146" s="37"/>
      <c r="H146" s="37">
        <f t="shared" si="8"/>
        <v>1</v>
      </c>
      <c r="I146" s="36"/>
      <c r="J146" s="36"/>
      <c r="K146" s="36"/>
    </row>
    <row r="147" spans="2:11" ht="12.75" thickBot="1" x14ac:dyDescent="0.25">
      <c r="B147" s="295"/>
      <c r="C147" s="300"/>
      <c r="D147" s="39">
        <v>18</v>
      </c>
      <c r="E147" s="41" t="s">
        <v>121</v>
      </c>
      <c r="F147" s="44"/>
      <c r="G147" s="37"/>
      <c r="H147" s="37">
        <f t="shared" si="8"/>
        <v>1</v>
      </c>
      <c r="I147" s="36"/>
      <c r="J147" s="36"/>
      <c r="K147" s="36"/>
    </row>
    <row r="148" spans="2:11" ht="12.75" thickBot="1" x14ac:dyDescent="0.25">
      <c r="B148" s="295"/>
      <c r="C148" s="300"/>
      <c r="D148" s="39">
        <v>19</v>
      </c>
      <c r="E148" s="41" t="s">
        <v>121</v>
      </c>
      <c r="F148" s="44"/>
      <c r="G148" s="37"/>
      <c r="H148" s="37">
        <f t="shared" si="8"/>
        <v>1</v>
      </c>
      <c r="I148" s="36"/>
      <c r="J148" s="36"/>
      <c r="K148" s="36"/>
    </row>
    <row r="149" spans="2:11" ht="12.75" thickBot="1" x14ac:dyDescent="0.25">
      <c r="B149" s="102"/>
      <c r="C149" s="212"/>
      <c r="D149" s="39">
        <v>20</v>
      </c>
      <c r="E149" s="41" t="s">
        <v>121</v>
      </c>
      <c r="F149" s="38"/>
      <c r="G149" s="37"/>
      <c r="H149" s="37">
        <f t="shared" si="8"/>
        <v>1</v>
      </c>
      <c r="I149" s="36"/>
      <c r="J149" s="36"/>
      <c r="K149" s="36"/>
    </row>
    <row r="150" spans="2:11" ht="12.75" thickBot="1" x14ac:dyDescent="0.25">
      <c r="B150" s="102"/>
      <c r="C150" s="212"/>
      <c r="D150" s="39">
        <v>21</v>
      </c>
      <c r="E150" s="41" t="s">
        <v>121</v>
      </c>
      <c r="F150" s="38"/>
      <c r="G150" s="37"/>
      <c r="H150" s="37">
        <f t="shared" si="8"/>
        <v>1</v>
      </c>
      <c r="I150" s="36"/>
      <c r="J150" s="36"/>
      <c r="K150" s="36"/>
    </row>
    <row r="151" spans="2:11" ht="12.75" thickBot="1" x14ac:dyDescent="0.25">
      <c r="B151" s="102"/>
      <c r="C151" s="212"/>
      <c r="D151" s="39">
        <v>22</v>
      </c>
      <c r="E151" s="41" t="s">
        <v>121</v>
      </c>
      <c r="F151" s="38"/>
      <c r="G151" s="37"/>
      <c r="H151" s="37">
        <f t="shared" si="8"/>
        <v>1</v>
      </c>
      <c r="I151" s="36"/>
      <c r="J151" s="36"/>
      <c r="K151" s="36"/>
    </row>
    <row r="152" spans="2:11" ht="12.75" thickBot="1" x14ac:dyDescent="0.25">
      <c r="B152" s="102"/>
      <c r="C152" s="212"/>
      <c r="D152" s="39">
        <v>23</v>
      </c>
      <c r="E152" s="41" t="s">
        <v>121</v>
      </c>
      <c r="F152" s="38"/>
      <c r="G152" s="37"/>
      <c r="H152" s="37">
        <f t="shared" si="8"/>
        <v>1</v>
      </c>
      <c r="I152" s="36"/>
      <c r="J152" s="36"/>
      <c r="K152" s="36"/>
    </row>
    <row r="153" spans="2:11" ht="12.75" thickBot="1" x14ac:dyDescent="0.25">
      <c r="B153" s="102"/>
      <c r="C153" s="212"/>
      <c r="D153" s="39">
        <v>24</v>
      </c>
      <c r="E153" s="41" t="s">
        <v>121</v>
      </c>
      <c r="F153" s="38"/>
      <c r="G153" s="37"/>
      <c r="H153" s="37">
        <f t="shared" si="8"/>
        <v>1</v>
      </c>
      <c r="I153" s="36"/>
      <c r="J153" s="36"/>
      <c r="K153" s="36"/>
    </row>
    <row r="154" spans="2:11" ht="12.75" thickBot="1" x14ac:dyDescent="0.25">
      <c r="B154" s="102"/>
      <c r="C154" s="212"/>
      <c r="D154" s="39">
        <v>25</v>
      </c>
      <c r="E154" s="41" t="s">
        <v>121</v>
      </c>
      <c r="F154" s="38"/>
      <c r="G154" s="37"/>
      <c r="H154" s="37">
        <f t="shared" si="8"/>
        <v>1</v>
      </c>
      <c r="I154" s="36"/>
      <c r="J154" s="36"/>
      <c r="K154" s="36"/>
    </row>
    <row r="155" spans="2:11" ht="12.75" thickBot="1" x14ac:dyDescent="0.25">
      <c r="B155" s="292" t="s">
        <v>64</v>
      </c>
      <c r="C155" s="43"/>
      <c r="D155" s="39">
        <v>1</v>
      </c>
      <c r="E155" s="41" t="s">
        <v>121</v>
      </c>
      <c r="F155" s="42"/>
      <c r="G155" s="37"/>
      <c r="H155" s="37">
        <f t="shared" ref="H155:H162" si="9">IF(E155="agree",1,0)</f>
        <v>1</v>
      </c>
      <c r="I155" s="36"/>
      <c r="J155" s="36"/>
      <c r="K155" s="36"/>
    </row>
    <row r="156" spans="2:11" ht="12.75" thickBot="1" x14ac:dyDescent="0.25">
      <c r="B156" s="293"/>
      <c r="C156" s="43"/>
      <c r="D156" s="39">
        <v>2</v>
      </c>
      <c r="E156" s="41" t="s">
        <v>121</v>
      </c>
      <c r="F156" s="42"/>
      <c r="G156" s="37"/>
      <c r="H156" s="37">
        <f t="shared" si="9"/>
        <v>1</v>
      </c>
      <c r="I156" s="36"/>
      <c r="J156" s="36"/>
      <c r="K156" s="36"/>
    </row>
    <row r="157" spans="2:11" ht="12.75" thickBot="1" x14ac:dyDescent="0.25">
      <c r="B157" s="294"/>
      <c r="C157" s="43"/>
      <c r="D157" s="39">
        <v>3</v>
      </c>
      <c r="E157" s="41" t="s">
        <v>121</v>
      </c>
      <c r="F157" s="42"/>
      <c r="G157" s="37"/>
      <c r="H157" s="37">
        <f t="shared" si="9"/>
        <v>1</v>
      </c>
      <c r="I157" s="36"/>
      <c r="J157" s="36"/>
      <c r="K157" s="36"/>
    </row>
    <row r="158" spans="2:11" ht="12.75" thickBot="1" x14ac:dyDescent="0.25">
      <c r="B158" s="292" t="s">
        <v>63</v>
      </c>
      <c r="C158" s="290"/>
      <c r="D158" s="39">
        <v>1</v>
      </c>
      <c r="E158" s="41" t="s">
        <v>121</v>
      </c>
      <c r="F158" s="42"/>
      <c r="G158" s="37"/>
      <c r="H158" s="37">
        <f t="shared" si="9"/>
        <v>1</v>
      </c>
      <c r="I158" s="36"/>
      <c r="J158" s="36"/>
      <c r="K158" s="36"/>
    </row>
    <row r="159" spans="2:11" ht="12.75" thickBot="1" x14ac:dyDescent="0.25">
      <c r="B159" s="295"/>
      <c r="C159" s="291"/>
      <c r="D159" s="39">
        <v>2</v>
      </c>
      <c r="E159" s="41" t="s">
        <v>121</v>
      </c>
      <c r="F159" s="42"/>
      <c r="G159" s="37"/>
      <c r="H159" s="37">
        <f t="shared" si="9"/>
        <v>1</v>
      </c>
      <c r="I159" s="36"/>
      <c r="J159" s="36"/>
      <c r="K159" s="36"/>
    </row>
    <row r="160" spans="2:11" ht="12.75" thickBot="1" x14ac:dyDescent="0.25">
      <c r="B160" s="292" t="s">
        <v>14</v>
      </c>
      <c r="C160" s="296"/>
      <c r="D160" s="39">
        <v>1</v>
      </c>
      <c r="E160" s="41" t="s">
        <v>121</v>
      </c>
      <c r="F160" s="40"/>
      <c r="G160" s="37"/>
      <c r="H160" s="37">
        <f t="shared" si="9"/>
        <v>1</v>
      </c>
      <c r="I160" s="36"/>
      <c r="J160" s="36"/>
      <c r="K160" s="36"/>
    </row>
    <row r="161" spans="2:11" ht="12.75" thickBot="1" x14ac:dyDescent="0.25">
      <c r="B161" s="293"/>
      <c r="C161" s="297"/>
      <c r="D161" s="39">
        <v>2</v>
      </c>
      <c r="E161" s="41" t="s">
        <v>121</v>
      </c>
      <c r="F161" s="38"/>
      <c r="G161" s="37"/>
      <c r="H161" s="37">
        <f t="shared" si="9"/>
        <v>1</v>
      </c>
      <c r="I161" s="36"/>
      <c r="J161" s="36"/>
      <c r="K161" s="36"/>
    </row>
    <row r="162" spans="2:11" ht="12.75" thickBot="1" x14ac:dyDescent="0.25">
      <c r="B162" s="294"/>
      <c r="C162" s="298"/>
      <c r="D162" s="39">
        <v>3</v>
      </c>
      <c r="E162" s="41" t="s">
        <v>121</v>
      </c>
      <c r="F162" s="38"/>
      <c r="G162" s="37"/>
      <c r="H162" s="37">
        <f t="shared" si="9"/>
        <v>1</v>
      </c>
      <c r="I162" s="36"/>
      <c r="J162" s="36"/>
      <c r="K162" s="36"/>
    </row>
    <row r="163" spans="2:11" ht="24.75" thickBot="1" x14ac:dyDescent="0.25">
      <c r="B163" s="166" t="s">
        <v>62</v>
      </c>
      <c r="C163" s="167"/>
      <c r="D163" s="167"/>
      <c r="E163" s="169"/>
      <c r="F163" s="168"/>
      <c r="G163" s="169"/>
      <c r="H163" s="173">
        <f>SUM(H8:H162)/155</f>
        <v>1</v>
      </c>
      <c r="I163" s="36"/>
      <c r="J163" s="36"/>
      <c r="K163" s="36"/>
    </row>
  </sheetData>
  <mergeCells count="22">
    <mergeCell ref="B24:B61"/>
    <mergeCell ref="C24:C61"/>
    <mergeCell ref="B62:B90"/>
    <mergeCell ref="C62:C90"/>
    <mergeCell ref="B1:F1"/>
    <mergeCell ref="B8:B23"/>
    <mergeCell ref="C8:C23"/>
    <mergeCell ref="B2:D2"/>
    <mergeCell ref="C3:E3"/>
    <mergeCell ref="C4:E4"/>
    <mergeCell ref="C5:E5"/>
    <mergeCell ref="B123:B129"/>
    <mergeCell ref="C123:C129"/>
    <mergeCell ref="B130:B148"/>
    <mergeCell ref="C130:C148"/>
    <mergeCell ref="B91:B122"/>
    <mergeCell ref="C91:C122"/>
    <mergeCell ref="C158:C159"/>
    <mergeCell ref="B155:B157"/>
    <mergeCell ref="B158:B159"/>
    <mergeCell ref="B160:B162"/>
    <mergeCell ref="C160:C162"/>
  </mergeCells>
  <dataValidations count="1">
    <dataValidation type="list" allowBlank="1" showInputMessage="1" showErrorMessage="1" sqref="E8:E162" xr:uid="{00000000-0002-0000-0300-000000000000}">
      <formula1>$J$8:$J$9</formula1>
    </dataValidation>
  </dataValidations>
  <pageMargins left="0.7" right="0.7" top="0.75" bottom="0.75" header="0.3" footer="0.3"/>
  <pageSetup orientation="portrait" r:id="rId1"/>
  <ignoredErrors>
    <ignoredError sqref="H8 H16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13"/>
  <sheetViews>
    <sheetView zoomScaleNormal="100" workbookViewId="0">
      <selection activeCell="B1" sqref="B1:F1"/>
    </sheetView>
  </sheetViews>
  <sheetFormatPr defaultColWidth="9" defaultRowHeight="12" x14ac:dyDescent="0.2"/>
  <cols>
    <col min="1" max="1" width="2.625" style="5" customWidth="1"/>
    <col min="2" max="2" width="19.625" style="7" customWidth="1"/>
    <col min="3" max="3" width="15.625" style="74" customWidth="1"/>
    <col min="4" max="5" width="31.375" style="7" customWidth="1"/>
    <col min="6" max="6" width="47.125" style="99" customWidth="1"/>
    <col min="7" max="7" width="21.125" style="6" customWidth="1"/>
    <col min="8" max="11" width="8.625" style="5" customWidth="1"/>
    <col min="12" max="12" width="9" style="5"/>
    <col min="13" max="13" width="0" style="5" hidden="1" customWidth="1"/>
    <col min="14" max="14" width="9" style="5" hidden="1" customWidth="1"/>
    <col min="15" max="16384" width="9" style="5"/>
  </cols>
  <sheetData>
    <row r="1" spans="2:10" s="59" customFormat="1" ht="27.75" customHeight="1" thickBot="1" x14ac:dyDescent="0.25">
      <c r="B1" s="316" t="s">
        <v>247</v>
      </c>
      <c r="C1" s="317"/>
      <c r="D1" s="317"/>
      <c r="E1" s="317"/>
      <c r="F1" s="317"/>
    </row>
    <row r="2" spans="2:10" s="59" customFormat="1" ht="15.75" customHeight="1" thickBot="1" x14ac:dyDescent="0.25">
      <c r="B2" s="75" t="s">
        <v>9</v>
      </c>
      <c r="C2" s="318" t="s">
        <v>59</v>
      </c>
      <c r="D2" s="319"/>
      <c r="E2" s="90"/>
      <c r="F2" s="95"/>
      <c r="G2" s="60" t="s">
        <v>73</v>
      </c>
      <c r="J2" s="61"/>
    </row>
    <row r="3" spans="2:10" s="59" customFormat="1" x14ac:dyDescent="0.2">
      <c r="B3" s="62" t="s">
        <v>13</v>
      </c>
      <c r="C3" s="63" t="s">
        <v>12</v>
      </c>
      <c r="D3" s="79"/>
      <c r="E3" s="79"/>
      <c r="F3" s="96"/>
      <c r="G3" s="64"/>
    </row>
    <row r="4" spans="2:10" s="59" customFormat="1" x14ac:dyDescent="0.2">
      <c r="B4" s="65"/>
      <c r="C4" s="66" t="s">
        <v>11</v>
      </c>
      <c r="D4" s="80"/>
      <c r="E4" s="80"/>
      <c r="F4" s="97"/>
      <c r="G4" s="67"/>
    </row>
    <row r="5" spans="2:10" s="59" customFormat="1" x14ac:dyDescent="0.2">
      <c r="B5" s="68"/>
      <c r="C5" s="69" t="s">
        <v>10</v>
      </c>
      <c r="D5" s="81"/>
      <c r="E5" s="81"/>
      <c r="F5" s="98"/>
      <c r="G5" s="70"/>
    </row>
    <row r="7" spans="2:10" ht="40.5" customHeight="1" x14ac:dyDescent="0.2">
      <c r="B7" s="71" t="s">
        <v>8</v>
      </c>
      <c r="C7" s="72" t="s">
        <v>6</v>
      </c>
      <c r="D7" s="71"/>
      <c r="E7" s="71" t="s">
        <v>74</v>
      </c>
      <c r="F7" s="93" t="s">
        <v>5</v>
      </c>
      <c r="G7" s="73" t="s">
        <v>4</v>
      </c>
      <c r="H7" s="73" t="s">
        <v>138</v>
      </c>
      <c r="I7" s="101"/>
    </row>
    <row r="8" spans="2:10" ht="60" customHeight="1" thickBot="1" x14ac:dyDescent="0.25">
      <c r="B8" s="314"/>
      <c r="C8" s="150">
        <v>2.1</v>
      </c>
      <c r="D8" s="213" t="s">
        <v>205</v>
      </c>
      <c r="E8" s="92" t="s">
        <v>76</v>
      </c>
      <c r="F8" s="94" t="s">
        <v>79</v>
      </c>
      <c r="G8" s="77" t="s">
        <v>1</v>
      </c>
      <c r="H8" s="101">
        <f t="shared" ref="H8:H12" si="0">IF(E8="yes",1,0)</f>
        <v>1</v>
      </c>
      <c r="I8" s="101"/>
    </row>
    <row r="9" spans="2:10" ht="45.75" thickBot="1" x14ac:dyDescent="0.25">
      <c r="B9" s="315"/>
      <c r="C9" s="150">
        <v>2.2000000000000002</v>
      </c>
      <c r="D9" s="26" t="s">
        <v>77</v>
      </c>
      <c r="E9" s="92" t="s">
        <v>76</v>
      </c>
      <c r="F9" s="99" t="s">
        <v>78</v>
      </c>
      <c r="G9" s="77" t="s">
        <v>1</v>
      </c>
      <c r="H9" s="101">
        <f t="shared" si="0"/>
        <v>1</v>
      </c>
      <c r="I9" s="101"/>
    </row>
    <row r="10" spans="2:10" ht="24.75" thickBot="1" x14ac:dyDescent="0.25">
      <c r="B10" s="315"/>
      <c r="C10" s="150">
        <v>2.2999999999999998</v>
      </c>
      <c r="D10" s="217" t="s">
        <v>75</v>
      </c>
      <c r="E10" s="92" t="s">
        <v>76</v>
      </c>
      <c r="F10" s="99" t="s">
        <v>216</v>
      </c>
      <c r="G10" s="77" t="s">
        <v>1</v>
      </c>
      <c r="H10" s="101">
        <f t="shared" si="0"/>
        <v>1</v>
      </c>
      <c r="I10" s="101"/>
    </row>
    <row r="11" spans="2:10" ht="75.75" thickBot="1" x14ac:dyDescent="0.25">
      <c r="B11" s="315"/>
      <c r="C11" s="150">
        <v>2.4</v>
      </c>
      <c r="D11" s="213" t="s">
        <v>206</v>
      </c>
      <c r="E11" s="92" t="s">
        <v>76</v>
      </c>
      <c r="F11" s="99" t="s">
        <v>79</v>
      </c>
      <c r="G11" s="77"/>
      <c r="H11" s="101">
        <f t="shared" si="0"/>
        <v>1</v>
      </c>
      <c r="I11" s="101"/>
    </row>
    <row r="12" spans="2:10" ht="60.75" thickBot="1" x14ac:dyDescent="0.25">
      <c r="B12" s="315"/>
      <c r="C12" s="150">
        <v>2.5</v>
      </c>
      <c r="D12" s="213" t="s">
        <v>207</v>
      </c>
      <c r="E12" s="179" t="s">
        <v>76</v>
      </c>
      <c r="F12" s="100" t="s">
        <v>79</v>
      </c>
      <c r="G12" s="77" t="s">
        <v>1</v>
      </c>
      <c r="H12" s="101">
        <f t="shared" si="0"/>
        <v>1</v>
      </c>
      <c r="I12" s="101"/>
    </row>
    <row r="13" spans="2:10" ht="15" x14ac:dyDescent="0.25">
      <c r="D13" s="78"/>
      <c r="E13" s="78"/>
      <c r="G13" s="178" t="s">
        <v>139</v>
      </c>
      <c r="H13" s="6">
        <f>SUM(H8:H12)/5</f>
        <v>1</v>
      </c>
    </row>
  </sheetData>
  <mergeCells count="3">
    <mergeCell ref="B8:B12"/>
    <mergeCell ref="B1:F1"/>
    <mergeCell ref="C2:D2"/>
  </mergeCells>
  <dataValidations count="1">
    <dataValidation type="list" allowBlank="1" showInputMessage="1" showErrorMessage="1" sqref="E8:E12" xr:uid="{00000000-0002-0000-0400-000000000000}">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57"/>
  <sheetViews>
    <sheetView zoomScaleNormal="100" workbookViewId="0">
      <selection activeCell="B1" sqref="B1:D1"/>
    </sheetView>
  </sheetViews>
  <sheetFormatPr defaultColWidth="8" defaultRowHeight="15" x14ac:dyDescent="0.25"/>
  <cols>
    <col min="1" max="1" width="2.875" style="4" customWidth="1"/>
    <col min="2" max="2" width="12.125" style="4" customWidth="1"/>
    <col min="3" max="3" width="10.5" style="4" customWidth="1"/>
    <col min="4" max="4" width="18" style="4" bestFit="1" customWidth="1"/>
    <col min="5" max="5" width="8.625" style="8" customWidth="1"/>
    <col min="6" max="6" width="9.625" style="8" customWidth="1"/>
    <col min="7" max="8" width="8.625" style="8" customWidth="1"/>
    <col min="9" max="9" width="9.375" style="8" customWidth="1"/>
    <col min="10" max="11" width="8.625" style="8" customWidth="1"/>
    <col min="12" max="12" width="9.375" style="8" customWidth="1"/>
    <col min="13" max="13" width="8.625" style="8" customWidth="1"/>
    <col min="14" max="14" width="11" style="8" customWidth="1"/>
    <col min="15" max="15" width="2.125" style="4" customWidth="1"/>
    <col min="16" max="16" width="8.625" style="8" customWidth="1"/>
    <col min="17" max="17" width="9.125" style="8" customWidth="1"/>
    <col min="18" max="18" width="8.625" style="8" customWidth="1"/>
    <col min="19" max="19" width="2.125" style="4" customWidth="1"/>
    <col min="20" max="20" width="31.125" style="4" bestFit="1" customWidth="1"/>
    <col min="21" max="21" width="18.5" style="4" customWidth="1"/>
    <col min="22" max="22" width="16.125" style="4" customWidth="1"/>
    <col min="23" max="26" width="8" style="4"/>
    <col min="27" max="29" width="0" style="4" hidden="1" customWidth="1"/>
    <col min="30" max="16384" width="8" style="4"/>
  </cols>
  <sheetData>
    <row r="1" spans="2:30" s="1" customFormat="1" ht="27.75" customHeight="1" thickBot="1" x14ac:dyDescent="0.3">
      <c r="B1" s="390" t="s">
        <v>247</v>
      </c>
      <c r="C1" s="391"/>
      <c r="D1" s="391"/>
      <c r="E1" s="3"/>
      <c r="G1" s="2"/>
      <c r="H1" s="2"/>
      <c r="I1" s="2"/>
      <c r="J1" s="2"/>
      <c r="K1" s="2"/>
      <c r="L1" s="2"/>
    </row>
    <row r="2" spans="2:30" s="2" customFormat="1" x14ac:dyDescent="0.25">
      <c r="B2" s="4" t="s">
        <v>13</v>
      </c>
      <c r="C2" s="387" t="s">
        <v>11</v>
      </c>
      <c r="D2" s="387"/>
      <c r="E2" s="387"/>
      <c r="F2" s="387"/>
      <c r="G2" s="4"/>
      <c r="H2" s="4"/>
      <c r="I2" s="4"/>
      <c r="J2" s="4"/>
      <c r="K2" s="4"/>
      <c r="L2" s="4"/>
      <c r="M2" s="4"/>
    </row>
    <row r="3" spans="2:30" s="2" customFormat="1" x14ac:dyDescent="0.25">
      <c r="B3" s="4"/>
      <c r="C3" s="388" t="s">
        <v>10</v>
      </c>
      <c r="D3" s="388"/>
      <c r="E3" s="388"/>
      <c r="F3" s="388"/>
      <c r="G3" s="4"/>
      <c r="H3" s="4"/>
      <c r="I3" s="4"/>
      <c r="J3" s="4"/>
      <c r="K3" s="4"/>
      <c r="L3" s="4"/>
      <c r="M3" s="4"/>
    </row>
    <row r="4" spans="2:30" s="2" customFormat="1" x14ac:dyDescent="0.25">
      <c r="B4" s="4"/>
      <c r="C4" s="389" t="s">
        <v>9</v>
      </c>
      <c r="D4" s="389"/>
      <c r="E4" s="389"/>
      <c r="F4" s="389"/>
      <c r="G4" s="389" t="s">
        <v>59</v>
      </c>
      <c r="H4" s="389"/>
      <c r="I4" s="389"/>
      <c r="J4" s="389"/>
      <c r="K4" s="389"/>
      <c r="L4" s="4"/>
      <c r="M4" s="4"/>
    </row>
    <row r="5" spans="2:30" s="2" customFormat="1" x14ac:dyDescent="0.25">
      <c r="J5" s="11"/>
      <c r="K5" s="9"/>
      <c r="L5" s="9"/>
      <c r="M5" s="9"/>
      <c r="N5" s="9"/>
      <c r="O5" s="9"/>
      <c r="P5" s="9"/>
      <c r="Q5" s="9"/>
      <c r="R5" s="9"/>
      <c r="S5" s="9"/>
      <c r="T5" s="9"/>
      <c r="U5" s="9"/>
    </row>
    <row r="6" spans="2:30" ht="39" customHeight="1" x14ac:dyDescent="0.25">
      <c r="B6" s="370" t="s">
        <v>193</v>
      </c>
      <c r="C6" s="371" t="s">
        <v>51</v>
      </c>
      <c r="D6" s="372"/>
      <c r="E6" s="353" t="s">
        <v>50</v>
      </c>
      <c r="F6" s="353"/>
      <c r="G6" s="353"/>
      <c r="H6" s="353" t="s">
        <v>49</v>
      </c>
      <c r="I6" s="353"/>
      <c r="J6" s="353"/>
      <c r="K6" s="353" t="s">
        <v>48</v>
      </c>
      <c r="L6" s="353"/>
      <c r="M6" s="353"/>
      <c r="N6" s="352" t="s">
        <v>47</v>
      </c>
      <c r="P6" s="353" t="s">
        <v>46</v>
      </c>
      <c r="Q6" s="353"/>
      <c r="R6" s="353"/>
      <c r="T6" s="24" t="s">
        <v>45</v>
      </c>
      <c r="U6" s="25" t="s">
        <v>98</v>
      </c>
      <c r="V6" s="161" t="s">
        <v>138</v>
      </c>
      <c r="W6" s="83"/>
      <c r="X6" s="83"/>
      <c r="Y6" s="83"/>
      <c r="Z6" s="83"/>
      <c r="AA6" s="84"/>
      <c r="AB6" s="84"/>
      <c r="AC6" s="84"/>
      <c r="AD6" s="84"/>
    </row>
    <row r="7" spans="2:30" x14ac:dyDescent="0.25">
      <c r="B7" s="370"/>
      <c r="C7" s="373"/>
      <c r="D7" s="374"/>
      <c r="E7" s="23" t="s">
        <v>44</v>
      </c>
      <c r="F7" s="23" t="s">
        <v>43</v>
      </c>
      <c r="G7" s="23" t="s">
        <v>42</v>
      </c>
      <c r="H7" s="23" t="s">
        <v>44</v>
      </c>
      <c r="I7" s="23" t="s">
        <v>43</v>
      </c>
      <c r="J7" s="23" t="s">
        <v>42</v>
      </c>
      <c r="K7" s="23" t="s">
        <v>44</v>
      </c>
      <c r="L7" s="23" t="s">
        <v>43</v>
      </c>
      <c r="M7" s="23" t="s">
        <v>42</v>
      </c>
      <c r="N7" s="352"/>
      <c r="P7" s="22" t="s">
        <v>44</v>
      </c>
      <c r="Q7" s="22" t="s">
        <v>43</v>
      </c>
      <c r="R7" s="22" t="s">
        <v>42</v>
      </c>
      <c r="W7" s="85"/>
      <c r="X7" s="85"/>
      <c r="Y7" s="85"/>
      <c r="Z7" s="85"/>
      <c r="AA7" s="86"/>
      <c r="AB7" s="76"/>
      <c r="AC7" s="86"/>
      <c r="AD7" s="86"/>
    </row>
    <row r="8" spans="2:30" ht="168.75" x14ac:dyDescent="0.25">
      <c r="B8" s="15" t="s">
        <v>41</v>
      </c>
      <c r="C8" s="354" t="s">
        <v>100</v>
      </c>
      <c r="D8" s="355"/>
      <c r="E8" s="155" t="s">
        <v>133</v>
      </c>
      <c r="F8" s="21" t="s">
        <v>116</v>
      </c>
      <c r="G8" s="21" t="s">
        <v>114</v>
      </c>
      <c r="H8" s="155" t="s">
        <v>134</v>
      </c>
      <c r="I8" s="155" t="s">
        <v>115</v>
      </c>
      <c r="J8" s="155" t="s">
        <v>115</v>
      </c>
      <c r="K8" s="170" t="s">
        <v>135</v>
      </c>
      <c r="L8" s="155" t="s">
        <v>117</v>
      </c>
      <c r="M8" s="155" t="s">
        <v>117</v>
      </c>
      <c r="N8" s="12">
        <v>1</v>
      </c>
      <c r="O8" s="11"/>
      <c r="P8" s="13" t="s">
        <v>40</v>
      </c>
      <c r="Q8" s="13" t="s">
        <v>39</v>
      </c>
      <c r="R8" s="13" t="s">
        <v>39</v>
      </c>
      <c r="T8" s="10" t="s">
        <v>120</v>
      </c>
      <c r="U8" s="10"/>
      <c r="V8" s="162">
        <f>IF(T8="accept",1,0)</f>
        <v>1</v>
      </c>
      <c r="W8" s="87"/>
      <c r="X8" s="87"/>
      <c r="Y8" s="87"/>
      <c r="Z8" s="87"/>
      <c r="AA8" s="88"/>
      <c r="AB8" s="89" t="s">
        <v>120</v>
      </c>
      <c r="AC8" s="88"/>
      <c r="AD8" s="88"/>
    </row>
    <row r="9" spans="2:30" ht="27.75" customHeight="1" x14ac:dyDescent="0.25">
      <c r="B9" s="380" t="s">
        <v>38</v>
      </c>
      <c r="C9" s="383" t="s">
        <v>101</v>
      </c>
      <c r="D9" s="383"/>
      <c r="E9" s="356" t="s">
        <v>19</v>
      </c>
      <c r="F9" s="357"/>
      <c r="G9" s="358"/>
      <c r="H9" s="356" t="s">
        <v>19</v>
      </c>
      <c r="I9" s="357"/>
      <c r="J9" s="358"/>
      <c r="K9" s="356" t="s">
        <v>19</v>
      </c>
      <c r="L9" s="357"/>
      <c r="M9" s="358"/>
      <c r="N9" s="12">
        <v>1</v>
      </c>
      <c r="O9" s="11"/>
      <c r="P9" s="20">
        <v>0.98</v>
      </c>
      <c r="Q9" s="20">
        <v>0.98</v>
      </c>
      <c r="R9" s="20">
        <v>0.98</v>
      </c>
      <c r="T9" s="10" t="s">
        <v>120</v>
      </c>
      <c r="U9" s="10"/>
      <c r="V9" s="162">
        <f t="shared" ref="V9:V27" si="0">IF(T9="accept",1,0)</f>
        <v>1</v>
      </c>
      <c r="W9" s="87"/>
      <c r="X9" s="87"/>
      <c r="Y9" s="87"/>
      <c r="Z9" s="87"/>
      <c r="AA9" s="88"/>
      <c r="AB9" s="86" t="s">
        <v>119</v>
      </c>
      <c r="AC9" s="88"/>
      <c r="AD9" s="88"/>
    </row>
    <row r="10" spans="2:30" ht="30.75" customHeight="1" x14ac:dyDescent="0.25">
      <c r="B10" s="381"/>
      <c r="C10" s="384" t="s">
        <v>109</v>
      </c>
      <c r="D10" s="384"/>
      <c r="E10" s="154" t="s">
        <v>34</v>
      </c>
      <c r="F10" s="152" t="s">
        <v>33</v>
      </c>
      <c r="G10" s="154" t="s">
        <v>36</v>
      </c>
      <c r="H10" s="152" t="s">
        <v>29</v>
      </c>
      <c r="I10" s="154" t="s">
        <v>34</v>
      </c>
      <c r="J10" s="153" t="s">
        <v>33</v>
      </c>
      <c r="K10" s="152" t="s">
        <v>30</v>
      </c>
      <c r="L10" s="154" t="s">
        <v>29</v>
      </c>
      <c r="M10" s="153" t="s">
        <v>34</v>
      </c>
      <c r="N10" s="14">
        <v>1</v>
      </c>
      <c r="O10" s="16"/>
      <c r="P10" s="163">
        <v>0.99</v>
      </c>
      <c r="Q10" s="163">
        <v>0.99</v>
      </c>
      <c r="R10" s="163">
        <v>0.99</v>
      </c>
      <c r="S10" s="11"/>
      <c r="T10" s="10" t="s">
        <v>120</v>
      </c>
      <c r="U10" s="10"/>
      <c r="V10" s="162">
        <f t="shared" si="0"/>
        <v>1</v>
      </c>
      <c r="W10" s="87"/>
      <c r="X10" s="87"/>
      <c r="Y10" s="87"/>
      <c r="Z10" s="87"/>
      <c r="AA10" s="88"/>
      <c r="AB10" s="89"/>
      <c r="AC10" s="88"/>
      <c r="AD10" s="88"/>
    </row>
    <row r="11" spans="2:30" ht="27.75" customHeight="1" x14ac:dyDescent="0.25">
      <c r="B11" s="381"/>
      <c r="C11" s="383" t="s">
        <v>110</v>
      </c>
      <c r="D11" s="383"/>
      <c r="E11" s="160">
        <v>3</v>
      </c>
      <c r="F11" s="160">
        <v>2</v>
      </c>
      <c r="G11" s="160">
        <v>2</v>
      </c>
      <c r="H11" s="160">
        <v>4</v>
      </c>
      <c r="I11" s="160">
        <v>3</v>
      </c>
      <c r="J11" s="160">
        <v>3</v>
      </c>
      <c r="K11" s="160">
        <v>5</v>
      </c>
      <c r="L11" s="160">
        <v>4</v>
      </c>
      <c r="M11" s="160">
        <v>4</v>
      </c>
      <c r="N11" s="12">
        <v>3</v>
      </c>
      <c r="O11" s="16"/>
      <c r="P11" s="163">
        <v>1</v>
      </c>
      <c r="Q11" s="163">
        <v>1</v>
      </c>
      <c r="R11" s="163">
        <v>1</v>
      </c>
      <c r="S11" s="11"/>
      <c r="T11" s="10" t="s">
        <v>120</v>
      </c>
      <c r="U11" s="10"/>
      <c r="V11" s="162">
        <f t="shared" si="0"/>
        <v>1</v>
      </c>
      <c r="W11" s="87"/>
      <c r="X11" s="87"/>
      <c r="Y11" s="87"/>
      <c r="Z11" s="87"/>
      <c r="AA11" s="88"/>
      <c r="AB11" s="88"/>
      <c r="AC11" s="88"/>
      <c r="AD11" s="88"/>
    </row>
    <row r="12" spans="2:30" s="11" customFormat="1" ht="18.75" customHeight="1" x14ac:dyDescent="0.25">
      <c r="B12" s="381"/>
      <c r="C12" s="383" t="s">
        <v>102</v>
      </c>
      <c r="D12" s="383"/>
      <c r="E12" s="377" t="s">
        <v>54</v>
      </c>
      <c r="F12" s="378"/>
      <c r="G12" s="379"/>
      <c r="H12" s="377" t="s">
        <v>111</v>
      </c>
      <c r="I12" s="378"/>
      <c r="J12" s="379"/>
      <c r="K12" s="377" t="s">
        <v>112</v>
      </c>
      <c r="L12" s="378"/>
      <c r="M12" s="379"/>
      <c r="N12" s="58">
        <v>1</v>
      </c>
      <c r="P12" s="376">
        <v>1</v>
      </c>
      <c r="Q12" s="375"/>
      <c r="R12" s="375"/>
      <c r="T12" s="10" t="s">
        <v>120</v>
      </c>
      <c r="U12" s="82"/>
      <c r="V12" s="162">
        <f t="shared" si="0"/>
        <v>1</v>
      </c>
      <c r="W12" s="87"/>
      <c r="X12" s="87"/>
      <c r="Y12" s="87"/>
      <c r="Z12" s="87"/>
      <c r="AA12" s="86"/>
      <c r="AB12" s="86"/>
      <c r="AC12" s="86"/>
      <c r="AD12" s="86"/>
    </row>
    <row r="13" spans="2:30" s="11" customFormat="1" ht="29.25" customHeight="1" x14ac:dyDescent="0.25">
      <c r="B13" s="382"/>
      <c r="C13" s="383" t="s">
        <v>195</v>
      </c>
      <c r="D13" s="383"/>
      <c r="E13" s="375" t="s">
        <v>196</v>
      </c>
      <c r="F13" s="375"/>
      <c r="G13" s="375"/>
      <c r="H13" s="375" t="s">
        <v>52</v>
      </c>
      <c r="I13" s="375"/>
      <c r="J13" s="375"/>
      <c r="K13" s="375" t="s">
        <v>197</v>
      </c>
      <c r="L13" s="375"/>
      <c r="M13" s="375"/>
      <c r="N13" s="58">
        <v>1</v>
      </c>
      <c r="P13" s="376">
        <v>1</v>
      </c>
      <c r="Q13" s="375"/>
      <c r="R13" s="375"/>
      <c r="T13" s="10" t="s">
        <v>120</v>
      </c>
      <c r="U13" s="82"/>
      <c r="V13" s="162">
        <f t="shared" si="0"/>
        <v>1</v>
      </c>
      <c r="W13" s="87"/>
      <c r="X13" s="87"/>
      <c r="Y13" s="87"/>
      <c r="Z13" s="87"/>
      <c r="AA13" s="86"/>
      <c r="AB13" s="86"/>
      <c r="AC13" s="86"/>
      <c r="AD13" s="86"/>
    </row>
    <row r="14" spans="2:30" ht="22.5" x14ac:dyDescent="0.25">
      <c r="B14" s="381" t="s">
        <v>66</v>
      </c>
      <c r="C14" s="386" t="s">
        <v>37</v>
      </c>
      <c r="D14" s="19" t="s">
        <v>103</v>
      </c>
      <c r="E14" s="12" t="s">
        <v>34</v>
      </c>
      <c r="F14" s="12" t="s">
        <v>36</v>
      </c>
      <c r="G14" s="12" t="s">
        <v>35</v>
      </c>
      <c r="H14" s="12" t="s">
        <v>29</v>
      </c>
      <c r="I14" s="12" t="s">
        <v>34</v>
      </c>
      <c r="J14" s="12" t="s">
        <v>33</v>
      </c>
      <c r="K14" s="12" t="s">
        <v>31</v>
      </c>
      <c r="L14" s="12" t="s">
        <v>26</v>
      </c>
      <c r="M14" s="12" t="s">
        <v>29</v>
      </c>
      <c r="N14" s="12">
        <v>1</v>
      </c>
      <c r="O14" s="11"/>
      <c r="P14" s="13">
        <v>0.98</v>
      </c>
      <c r="Q14" s="13">
        <v>1</v>
      </c>
      <c r="R14" s="13">
        <v>1</v>
      </c>
      <c r="T14" s="10" t="s">
        <v>120</v>
      </c>
      <c r="U14" s="10"/>
      <c r="V14" s="162">
        <f t="shared" si="0"/>
        <v>1</v>
      </c>
      <c r="W14" s="87"/>
      <c r="X14" s="87"/>
      <c r="Y14" s="87"/>
      <c r="Z14" s="87"/>
      <c r="AA14" s="88"/>
      <c r="AB14" s="88"/>
      <c r="AC14" s="88"/>
      <c r="AD14" s="88"/>
    </row>
    <row r="15" spans="2:30" ht="22.5" x14ac:dyDescent="0.25">
      <c r="B15" s="381"/>
      <c r="C15" s="386"/>
      <c r="D15" s="19" t="s">
        <v>104</v>
      </c>
      <c r="E15" s="12" t="s">
        <v>29</v>
      </c>
      <c r="F15" s="12" t="s">
        <v>34</v>
      </c>
      <c r="G15" s="12" t="s">
        <v>33</v>
      </c>
      <c r="H15" s="12" t="s">
        <v>26</v>
      </c>
      <c r="I15" s="12" t="s">
        <v>30</v>
      </c>
      <c r="J15" s="12" t="s">
        <v>29</v>
      </c>
      <c r="K15" s="12" t="s">
        <v>23</v>
      </c>
      <c r="L15" s="12" t="s">
        <v>32</v>
      </c>
      <c r="M15" s="12" t="s">
        <v>31</v>
      </c>
      <c r="N15" s="12">
        <v>1</v>
      </c>
      <c r="O15" s="11"/>
      <c r="P15" s="20">
        <v>0.97</v>
      </c>
      <c r="Q15" s="20">
        <v>1</v>
      </c>
      <c r="R15" s="20">
        <v>1</v>
      </c>
      <c r="T15" s="10" t="s">
        <v>120</v>
      </c>
      <c r="U15" s="10"/>
      <c r="V15" s="162">
        <f t="shared" si="0"/>
        <v>1</v>
      </c>
      <c r="W15" s="87"/>
      <c r="X15" s="87"/>
      <c r="Y15" s="87"/>
      <c r="Z15" s="87"/>
      <c r="AA15" s="88"/>
      <c r="AB15" s="88"/>
      <c r="AC15" s="88"/>
      <c r="AD15" s="88"/>
    </row>
    <row r="16" spans="2:30" ht="22.5" x14ac:dyDescent="0.25">
      <c r="B16" s="381"/>
      <c r="C16" s="386"/>
      <c r="D16" s="19" t="s">
        <v>105</v>
      </c>
      <c r="E16" s="12" t="s">
        <v>26</v>
      </c>
      <c r="F16" s="12" t="s">
        <v>30</v>
      </c>
      <c r="G16" s="12" t="s">
        <v>29</v>
      </c>
      <c r="H16" s="12" t="s">
        <v>28</v>
      </c>
      <c r="I16" s="12" t="s">
        <v>27</v>
      </c>
      <c r="J16" s="12" t="s">
        <v>26</v>
      </c>
      <c r="K16" s="12" t="s">
        <v>25</v>
      </c>
      <c r="L16" s="12" t="s">
        <v>24</v>
      </c>
      <c r="M16" s="12" t="s">
        <v>23</v>
      </c>
      <c r="N16" s="12">
        <v>1</v>
      </c>
      <c r="O16" s="11"/>
      <c r="P16" s="13">
        <v>0.95</v>
      </c>
      <c r="Q16" s="13">
        <v>0.99</v>
      </c>
      <c r="R16" s="13">
        <v>0.99</v>
      </c>
      <c r="T16" s="10" t="s">
        <v>120</v>
      </c>
      <c r="U16" s="10"/>
      <c r="V16" s="162">
        <f t="shared" si="0"/>
        <v>1</v>
      </c>
      <c r="W16" s="87"/>
      <c r="X16" s="87"/>
      <c r="Y16" s="87"/>
      <c r="Z16" s="87"/>
      <c r="AA16" s="88"/>
      <c r="AB16" s="88"/>
      <c r="AC16" s="88"/>
      <c r="AD16" s="88"/>
    </row>
    <row r="17" spans="1:30" ht="56.25" x14ac:dyDescent="0.25">
      <c r="B17" s="382"/>
      <c r="C17" s="18" t="s">
        <v>22</v>
      </c>
      <c r="D17" s="17" t="s">
        <v>106</v>
      </c>
      <c r="E17" s="365" t="s">
        <v>21</v>
      </c>
      <c r="F17" s="366"/>
      <c r="G17" s="367"/>
      <c r="H17" s="365" t="s">
        <v>20</v>
      </c>
      <c r="I17" s="366"/>
      <c r="J17" s="367"/>
      <c r="K17" s="356" t="s">
        <v>19</v>
      </c>
      <c r="L17" s="357"/>
      <c r="M17" s="358"/>
      <c r="N17" s="151">
        <v>1</v>
      </c>
      <c r="O17" s="11"/>
      <c r="P17" s="362">
        <v>0.95</v>
      </c>
      <c r="Q17" s="363"/>
      <c r="R17" s="364"/>
      <c r="T17" s="10" t="s">
        <v>120</v>
      </c>
      <c r="U17" s="10"/>
      <c r="V17" s="162">
        <f t="shared" si="0"/>
        <v>1</v>
      </c>
      <c r="W17" s="87"/>
      <c r="X17" s="87"/>
      <c r="Y17" s="87"/>
      <c r="Z17" s="87"/>
      <c r="AA17" s="88"/>
      <c r="AB17" s="88"/>
      <c r="AC17" s="88"/>
      <c r="AD17" s="88"/>
    </row>
    <row r="18" spans="1:30" ht="28.5" customHeight="1" x14ac:dyDescent="0.25">
      <c r="B18" s="156" t="s">
        <v>18</v>
      </c>
      <c r="C18" s="385" t="s">
        <v>107</v>
      </c>
      <c r="D18" s="385"/>
      <c r="E18" s="360" t="s">
        <v>17</v>
      </c>
      <c r="F18" s="360"/>
      <c r="G18" s="360"/>
      <c r="H18" s="360" t="s">
        <v>16</v>
      </c>
      <c r="I18" s="360"/>
      <c r="J18" s="360"/>
      <c r="K18" s="360" t="s">
        <v>15</v>
      </c>
      <c r="L18" s="360"/>
      <c r="M18" s="360"/>
      <c r="N18" s="14">
        <v>1</v>
      </c>
      <c r="O18" s="16"/>
      <c r="P18" s="359">
        <v>0.95</v>
      </c>
      <c r="Q18" s="360"/>
      <c r="R18" s="360"/>
      <c r="T18" s="10" t="s">
        <v>120</v>
      </c>
      <c r="U18" s="10"/>
      <c r="V18" s="162">
        <f t="shared" si="0"/>
        <v>1</v>
      </c>
      <c r="W18" s="87"/>
      <c r="X18" s="87"/>
      <c r="Y18" s="87"/>
      <c r="Z18" s="87"/>
      <c r="AA18" s="88"/>
      <c r="AB18" s="88"/>
      <c r="AC18" s="88"/>
      <c r="AD18" s="88"/>
    </row>
    <row r="19" spans="1:30" ht="47.25" customHeight="1" x14ac:dyDescent="0.25">
      <c r="B19" s="380" t="s">
        <v>113</v>
      </c>
      <c r="C19" s="361" t="s">
        <v>198</v>
      </c>
      <c r="D19" s="361"/>
      <c r="E19" s="359">
        <v>0.99</v>
      </c>
      <c r="F19" s="360"/>
      <c r="G19" s="360"/>
      <c r="H19" s="359">
        <v>0.98</v>
      </c>
      <c r="I19" s="360"/>
      <c r="J19" s="360"/>
      <c r="K19" s="359">
        <v>0.95</v>
      </c>
      <c r="L19" s="360"/>
      <c r="M19" s="360"/>
      <c r="N19" s="14">
        <v>1</v>
      </c>
      <c r="O19" s="16"/>
      <c r="P19" s="359">
        <v>1</v>
      </c>
      <c r="Q19" s="360"/>
      <c r="R19" s="360"/>
      <c r="T19" s="10" t="s">
        <v>120</v>
      </c>
      <c r="U19" s="10"/>
      <c r="V19" s="162">
        <f t="shared" si="0"/>
        <v>1</v>
      </c>
      <c r="W19" s="87"/>
      <c r="X19" s="87"/>
      <c r="Y19" s="87"/>
      <c r="Z19" s="87"/>
      <c r="AA19" s="88"/>
      <c r="AB19" s="88"/>
      <c r="AC19" s="88"/>
      <c r="AD19" s="88"/>
    </row>
    <row r="20" spans="1:30" ht="25.5" customHeight="1" x14ac:dyDescent="0.25">
      <c r="B20" s="382"/>
      <c r="C20" s="385" t="s">
        <v>199</v>
      </c>
      <c r="D20" s="385"/>
      <c r="E20" s="375" t="s">
        <v>136</v>
      </c>
      <c r="F20" s="375"/>
      <c r="G20" s="375"/>
      <c r="H20" s="356" t="s">
        <v>200</v>
      </c>
      <c r="I20" s="357"/>
      <c r="J20" s="358"/>
      <c r="K20" s="356" t="s">
        <v>201</v>
      </c>
      <c r="L20" s="357"/>
      <c r="M20" s="358"/>
      <c r="N20" s="14">
        <v>3</v>
      </c>
      <c r="O20" s="11"/>
      <c r="P20" s="359">
        <v>0.98</v>
      </c>
      <c r="Q20" s="360"/>
      <c r="R20" s="360"/>
      <c r="T20" s="10" t="s">
        <v>120</v>
      </c>
      <c r="U20" s="10"/>
      <c r="V20" s="162">
        <f t="shared" si="0"/>
        <v>1</v>
      </c>
      <c r="W20" s="87"/>
      <c r="X20" s="87"/>
      <c r="Y20" s="87"/>
      <c r="Z20" s="87"/>
      <c r="AA20" s="88"/>
      <c r="AB20" s="88"/>
      <c r="AC20" s="88"/>
      <c r="AD20" s="88"/>
    </row>
    <row r="21" spans="1:30" ht="22.5" customHeight="1" x14ac:dyDescent="0.25">
      <c r="B21" s="164" t="s">
        <v>14</v>
      </c>
      <c r="C21" s="392" t="s">
        <v>108</v>
      </c>
      <c r="D21" s="392"/>
      <c r="E21" s="359">
        <v>0.9</v>
      </c>
      <c r="F21" s="360"/>
      <c r="G21" s="360"/>
      <c r="H21" s="359">
        <v>0.8</v>
      </c>
      <c r="I21" s="360"/>
      <c r="J21" s="360"/>
      <c r="K21" s="359">
        <v>0.7</v>
      </c>
      <c r="L21" s="360"/>
      <c r="M21" s="360"/>
      <c r="N21" s="165">
        <v>1</v>
      </c>
      <c r="O21" s="11"/>
      <c r="P21" s="376">
        <v>1</v>
      </c>
      <c r="Q21" s="375"/>
      <c r="R21" s="375"/>
      <c r="T21" s="10" t="s">
        <v>120</v>
      </c>
      <c r="U21" s="10"/>
      <c r="V21" s="162">
        <f t="shared" si="0"/>
        <v>1</v>
      </c>
      <c r="W21" s="87"/>
      <c r="X21" s="87"/>
      <c r="Y21" s="87"/>
      <c r="Z21" s="87"/>
      <c r="AA21" s="88"/>
      <c r="AB21" s="88"/>
      <c r="AC21" s="88"/>
      <c r="AD21" s="88"/>
    </row>
    <row r="22" spans="1:30" ht="22.5" customHeight="1" x14ac:dyDescent="0.25">
      <c r="B22" s="380" t="s">
        <v>122</v>
      </c>
      <c r="C22" s="368" t="s">
        <v>123</v>
      </c>
      <c r="D22" s="369"/>
      <c r="E22" s="360" t="s">
        <v>129</v>
      </c>
      <c r="F22" s="360"/>
      <c r="G22" s="360"/>
      <c r="H22" s="360" t="s">
        <v>112</v>
      </c>
      <c r="I22" s="360"/>
      <c r="J22" s="360"/>
      <c r="K22" s="360" t="s">
        <v>53</v>
      </c>
      <c r="L22" s="360"/>
      <c r="M22" s="360"/>
      <c r="N22" s="171">
        <v>1</v>
      </c>
      <c r="O22" s="11"/>
      <c r="P22" s="349">
        <v>1</v>
      </c>
      <c r="Q22" s="350"/>
      <c r="R22" s="351"/>
      <c r="T22" s="10" t="s">
        <v>120</v>
      </c>
      <c r="U22" s="10"/>
      <c r="V22" s="162">
        <f t="shared" si="0"/>
        <v>1</v>
      </c>
      <c r="W22" s="87"/>
      <c r="X22" s="87"/>
      <c r="Y22" s="87"/>
      <c r="Z22" s="87"/>
      <c r="AA22" s="88"/>
      <c r="AB22" s="88"/>
      <c r="AC22" s="88"/>
      <c r="AD22" s="88"/>
    </row>
    <row r="23" spans="1:30" ht="22.5" customHeight="1" x14ac:dyDescent="0.25">
      <c r="B23" s="381"/>
      <c r="C23" s="368" t="s">
        <v>124</v>
      </c>
      <c r="D23" s="369"/>
      <c r="E23" s="362" t="s">
        <v>202</v>
      </c>
      <c r="F23" s="363"/>
      <c r="G23" s="364"/>
      <c r="H23" s="362" t="s">
        <v>203</v>
      </c>
      <c r="I23" s="363"/>
      <c r="J23" s="364"/>
      <c r="K23" s="362" t="s">
        <v>204</v>
      </c>
      <c r="L23" s="363"/>
      <c r="M23" s="364"/>
      <c r="N23" s="171">
        <v>1</v>
      </c>
      <c r="O23" s="11"/>
      <c r="P23" s="349">
        <v>1</v>
      </c>
      <c r="Q23" s="350"/>
      <c r="R23" s="351"/>
      <c r="T23" s="10" t="s">
        <v>120</v>
      </c>
      <c r="U23" s="10"/>
      <c r="V23" s="162">
        <f t="shared" si="0"/>
        <v>1</v>
      </c>
      <c r="W23" s="87"/>
      <c r="X23" s="87"/>
      <c r="Y23" s="87"/>
      <c r="Z23" s="87"/>
      <c r="AA23" s="88"/>
      <c r="AB23" s="88"/>
      <c r="AC23" s="88"/>
      <c r="AD23" s="88"/>
    </row>
    <row r="24" spans="1:30" ht="22.5" customHeight="1" x14ac:dyDescent="0.25">
      <c r="B24" s="381"/>
      <c r="C24" s="368" t="s">
        <v>125</v>
      </c>
      <c r="D24" s="369"/>
      <c r="E24" s="362" t="s">
        <v>130</v>
      </c>
      <c r="F24" s="363"/>
      <c r="G24" s="364"/>
      <c r="H24" s="362" t="s">
        <v>131</v>
      </c>
      <c r="I24" s="363"/>
      <c r="J24" s="364"/>
      <c r="K24" s="362" t="s">
        <v>132</v>
      </c>
      <c r="L24" s="363"/>
      <c r="M24" s="364"/>
      <c r="N24" s="171">
        <v>1</v>
      </c>
      <c r="O24" s="11"/>
      <c r="P24" s="349">
        <v>1</v>
      </c>
      <c r="Q24" s="350"/>
      <c r="R24" s="351"/>
      <c r="T24" s="10" t="s">
        <v>120</v>
      </c>
      <c r="U24" s="10"/>
      <c r="V24" s="162">
        <f t="shared" si="0"/>
        <v>1</v>
      </c>
      <c r="W24" s="87"/>
      <c r="X24" s="87"/>
      <c r="Y24" s="87"/>
      <c r="Z24" s="87"/>
      <c r="AA24" s="88"/>
      <c r="AB24" s="88"/>
      <c r="AC24" s="88"/>
      <c r="AD24" s="88"/>
    </row>
    <row r="25" spans="1:30" ht="22.5" customHeight="1" x14ac:dyDescent="0.25">
      <c r="B25" s="381"/>
      <c r="C25" s="368" t="s">
        <v>126</v>
      </c>
      <c r="D25" s="369"/>
      <c r="E25" s="346">
        <v>2</v>
      </c>
      <c r="F25" s="347"/>
      <c r="G25" s="348"/>
      <c r="H25" s="346">
        <v>4</v>
      </c>
      <c r="I25" s="347"/>
      <c r="J25" s="348"/>
      <c r="K25" s="346">
        <v>6</v>
      </c>
      <c r="L25" s="347"/>
      <c r="M25" s="348"/>
      <c r="N25" s="171">
        <v>1</v>
      </c>
      <c r="O25" s="11"/>
      <c r="P25" s="349">
        <v>1</v>
      </c>
      <c r="Q25" s="350"/>
      <c r="R25" s="351"/>
      <c r="T25" s="10" t="s">
        <v>120</v>
      </c>
      <c r="U25" s="10"/>
      <c r="V25" s="162">
        <f t="shared" si="0"/>
        <v>1</v>
      </c>
      <c r="W25" s="87"/>
      <c r="X25" s="87"/>
      <c r="Y25" s="87"/>
      <c r="Z25" s="87"/>
      <c r="AA25" s="88"/>
      <c r="AB25" s="88"/>
      <c r="AC25" s="88"/>
      <c r="AD25" s="88"/>
    </row>
    <row r="26" spans="1:30" ht="22.5" customHeight="1" x14ac:dyDescent="0.25">
      <c r="B26" s="381"/>
      <c r="C26" s="368" t="s">
        <v>127</v>
      </c>
      <c r="D26" s="369"/>
      <c r="E26" s="360" t="s">
        <v>54</v>
      </c>
      <c r="F26" s="360"/>
      <c r="G26" s="360"/>
      <c r="H26" s="360" t="s">
        <v>111</v>
      </c>
      <c r="I26" s="360"/>
      <c r="J26" s="360"/>
      <c r="K26" s="360" t="s">
        <v>53</v>
      </c>
      <c r="L26" s="360"/>
      <c r="M26" s="360"/>
      <c r="N26" s="171">
        <v>1</v>
      </c>
      <c r="O26" s="11"/>
      <c r="P26" s="349">
        <v>0.95</v>
      </c>
      <c r="Q26" s="350"/>
      <c r="R26" s="351"/>
      <c r="T26" s="10" t="s">
        <v>120</v>
      </c>
      <c r="U26" s="10"/>
      <c r="V26" s="162">
        <f t="shared" si="0"/>
        <v>1</v>
      </c>
      <c r="W26" s="87"/>
      <c r="X26" s="87"/>
      <c r="Y26" s="87"/>
      <c r="Z26" s="87"/>
      <c r="AA26" s="88"/>
      <c r="AB26" s="88"/>
      <c r="AC26" s="88"/>
      <c r="AD26" s="88"/>
    </row>
    <row r="27" spans="1:30" ht="22.5" customHeight="1" x14ac:dyDescent="0.25">
      <c r="B27" s="382"/>
      <c r="C27" s="368" t="s">
        <v>128</v>
      </c>
      <c r="D27" s="369"/>
      <c r="E27" s="346">
        <v>1</v>
      </c>
      <c r="F27" s="347"/>
      <c r="G27" s="348"/>
      <c r="H27" s="346">
        <v>2</v>
      </c>
      <c r="I27" s="347"/>
      <c r="J27" s="348"/>
      <c r="K27" s="346">
        <v>3</v>
      </c>
      <c r="L27" s="347"/>
      <c r="M27" s="348"/>
      <c r="N27" s="171">
        <v>1</v>
      </c>
      <c r="O27" s="11"/>
      <c r="P27" s="349">
        <v>1</v>
      </c>
      <c r="Q27" s="350"/>
      <c r="R27" s="351"/>
      <c r="T27" s="10" t="s">
        <v>120</v>
      </c>
      <c r="U27" s="10"/>
      <c r="V27" s="162">
        <f t="shared" si="0"/>
        <v>1</v>
      </c>
      <c r="W27" s="87"/>
      <c r="X27" s="87"/>
      <c r="Y27" s="87"/>
      <c r="Z27" s="87"/>
      <c r="AA27" s="88"/>
      <c r="AB27" s="88"/>
      <c r="AC27" s="88"/>
      <c r="AD27" s="88"/>
    </row>
    <row r="28" spans="1:30" s="182" customFormat="1" ht="30" customHeight="1" x14ac:dyDescent="0.25">
      <c r="A28" s="180"/>
      <c r="B28" s="340" t="s">
        <v>143</v>
      </c>
      <c r="C28" s="340" t="s">
        <v>144</v>
      </c>
      <c r="D28" s="340"/>
      <c r="E28" s="339" t="s">
        <v>50</v>
      </c>
      <c r="F28" s="339"/>
      <c r="G28" s="339"/>
      <c r="H28" s="339" t="s">
        <v>49</v>
      </c>
      <c r="I28" s="339"/>
      <c r="J28" s="339"/>
      <c r="K28" s="339" t="s">
        <v>48</v>
      </c>
      <c r="L28" s="339"/>
      <c r="M28" s="339"/>
      <c r="N28" s="340" t="s">
        <v>145</v>
      </c>
      <c r="O28" s="207"/>
      <c r="P28" s="339" t="s">
        <v>46</v>
      </c>
      <c r="Q28" s="339"/>
      <c r="R28" s="339"/>
      <c r="T28" s="10"/>
      <c r="U28" s="10"/>
      <c r="V28" s="162"/>
    </row>
    <row r="29" spans="1:30" s="182" customFormat="1" ht="25.15" customHeight="1" x14ac:dyDescent="0.25">
      <c r="A29" s="180"/>
      <c r="B29" s="340"/>
      <c r="C29" s="340"/>
      <c r="D29" s="340"/>
      <c r="E29" s="183" t="s">
        <v>44</v>
      </c>
      <c r="F29" s="183" t="s">
        <v>43</v>
      </c>
      <c r="G29" s="183" t="s">
        <v>42</v>
      </c>
      <c r="H29" s="183" t="s">
        <v>44</v>
      </c>
      <c r="I29" s="183" t="s">
        <v>43</v>
      </c>
      <c r="J29" s="183" t="s">
        <v>42</v>
      </c>
      <c r="K29" s="183" t="s">
        <v>44</v>
      </c>
      <c r="L29" s="183" t="s">
        <v>43</v>
      </c>
      <c r="M29" s="183" t="s">
        <v>42</v>
      </c>
      <c r="N29" s="340"/>
      <c r="O29" s="207"/>
      <c r="P29" s="183" t="s">
        <v>44</v>
      </c>
      <c r="Q29" s="183" t="s">
        <v>43</v>
      </c>
      <c r="R29" s="183" t="s">
        <v>42</v>
      </c>
      <c r="T29" s="10"/>
      <c r="U29" s="10"/>
      <c r="V29" s="162"/>
    </row>
    <row r="30" spans="1:30" s="182" customFormat="1" ht="28.9" customHeight="1" x14ac:dyDescent="0.25">
      <c r="A30" s="180"/>
      <c r="B30" s="341" t="s">
        <v>146</v>
      </c>
      <c r="C30" s="184" t="s">
        <v>147</v>
      </c>
      <c r="D30" s="184" t="s">
        <v>148</v>
      </c>
      <c r="E30" s="342">
        <v>0.95</v>
      </c>
      <c r="F30" s="330"/>
      <c r="G30" s="330"/>
      <c r="H30" s="343">
        <v>0.93</v>
      </c>
      <c r="I30" s="344"/>
      <c r="J30" s="344"/>
      <c r="K30" s="343">
        <v>0.9</v>
      </c>
      <c r="L30" s="344"/>
      <c r="M30" s="344"/>
      <c r="N30" s="185">
        <v>1</v>
      </c>
      <c r="O30" s="186"/>
      <c r="P30" s="345">
        <v>0.99</v>
      </c>
      <c r="Q30" s="330"/>
      <c r="R30" s="330"/>
      <c r="T30" s="10" t="s">
        <v>120</v>
      </c>
      <c r="U30" s="10"/>
      <c r="V30" s="162">
        <f t="shared" ref="V30:V53" si="1">IF(T30="accept",1,0)</f>
        <v>1</v>
      </c>
    </row>
    <row r="31" spans="1:30" s="182" customFormat="1" ht="28.9" customHeight="1" x14ac:dyDescent="0.25">
      <c r="A31" s="180"/>
      <c r="B31" s="341"/>
      <c r="C31" s="184" t="s">
        <v>150</v>
      </c>
      <c r="D31" s="184" t="s">
        <v>151</v>
      </c>
      <c r="E31" s="342">
        <v>0.99</v>
      </c>
      <c r="F31" s="330"/>
      <c r="G31" s="330"/>
      <c r="H31" s="343">
        <v>0.97</v>
      </c>
      <c r="I31" s="344"/>
      <c r="J31" s="344"/>
      <c r="K31" s="343">
        <v>0.95</v>
      </c>
      <c r="L31" s="344"/>
      <c r="M31" s="344"/>
      <c r="N31" s="185">
        <v>1</v>
      </c>
      <c r="O31" s="186"/>
      <c r="P31" s="345">
        <v>1</v>
      </c>
      <c r="Q31" s="330"/>
      <c r="R31" s="330"/>
      <c r="T31" s="10" t="s">
        <v>120</v>
      </c>
      <c r="U31" s="10"/>
      <c r="V31" s="162">
        <f t="shared" si="1"/>
        <v>1</v>
      </c>
    </row>
    <row r="32" spans="1:30" s="182" customFormat="1" ht="30.6" customHeight="1" x14ac:dyDescent="0.25">
      <c r="A32" s="180"/>
      <c r="B32" s="340" t="s">
        <v>152</v>
      </c>
      <c r="C32" s="340" t="s">
        <v>144</v>
      </c>
      <c r="D32" s="340"/>
      <c r="E32" s="339" t="s">
        <v>50</v>
      </c>
      <c r="F32" s="339"/>
      <c r="G32" s="339"/>
      <c r="H32" s="339" t="s">
        <v>49</v>
      </c>
      <c r="I32" s="339"/>
      <c r="J32" s="339"/>
      <c r="K32" s="339" t="s">
        <v>48</v>
      </c>
      <c r="L32" s="339"/>
      <c r="M32" s="339"/>
      <c r="N32" s="340" t="s">
        <v>47</v>
      </c>
      <c r="O32" s="207"/>
      <c r="P32" s="339" t="s">
        <v>46</v>
      </c>
      <c r="Q32" s="339"/>
      <c r="R32" s="339"/>
      <c r="T32" s="10"/>
      <c r="U32" s="10"/>
      <c r="V32" s="162"/>
    </row>
    <row r="33" spans="1:22" s="182" customFormat="1" x14ac:dyDescent="0.25">
      <c r="A33" s="180"/>
      <c r="B33" s="340"/>
      <c r="C33" s="340"/>
      <c r="D33" s="340"/>
      <c r="E33" s="183" t="s">
        <v>44</v>
      </c>
      <c r="F33" s="183" t="s">
        <v>43</v>
      </c>
      <c r="G33" s="183" t="s">
        <v>42</v>
      </c>
      <c r="H33" s="183" t="s">
        <v>44</v>
      </c>
      <c r="I33" s="183" t="s">
        <v>43</v>
      </c>
      <c r="J33" s="183" t="s">
        <v>42</v>
      </c>
      <c r="K33" s="183" t="s">
        <v>44</v>
      </c>
      <c r="L33" s="183" t="s">
        <v>43</v>
      </c>
      <c r="M33" s="183" t="s">
        <v>42</v>
      </c>
      <c r="N33" s="340"/>
      <c r="O33" s="207"/>
      <c r="P33" s="183" t="s">
        <v>44</v>
      </c>
      <c r="Q33" s="183" t="s">
        <v>43</v>
      </c>
      <c r="R33" s="183" t="s">
        <v>42</v>
      </c>
      <c r="T33" s="10"/>
      <c r="U33" s="10"/>
      <c r="V33" s="162"/>
    </row>
    <row r="34" spans="1:22" s="182" customFormat="1" ht="24.6" customHeight="1" x14ac:dyDescent="0.25">
      <c r="A34" s="180"/>
      <c r="B34" s="338" t="s">
        <v>153</v>
      </c>
      <c r="C34" s="338" t="s">
        <v>154</v>
      </c>
      <c r="D34" s="191" t="s">
        <v>155</v>
      </c>
      <c r="E34" s="192" t="s">
        <v>149</v>
      </c>
      <c r="F34" s="192" t="s">
        <v>156</v>
      </c>
      <c r="G34" s="192" t="s">
        <v>156</v>
      </c>
      <c r="H34" s="192" t="s">
        <v>149</v>
      </c>
      <c r="I34" s="192" t="s">
        <v>156</v>
      </c>
      <c r="J34" s="192" t="s">
        <v>156</v>
      </c>
      <c r="K34" s="192" t="s">
        <v>149</v>
      </c>
      <c r="L34" s="192" t="s">
        <v>156</v>
      </c>
      <c r="M34" s="192" t="s">
        <v>156</v>
      </c>
      <c r="N34" s="186">
        <v>1</v>
      </c>
      <c r="O34" s="186"/>
      <c r="P34" s="187">
        <v>1</v>
      </c>
      <c r="Q34" s="187">
        <v>1</v>
      </c>
      <c r="R34" s="187">
        <v>1</v>
      </c>
      <c r="T34" s="10" t="s">
        <v>120</v>
      </c>
      <c r="U34" s="10"/>
      <c r="V34" s="162">
        <f t="shared" si="1"/>
        <v>1</v>
      </c>
    </row>
    <row r="35" spans="1:22" s="182" customFormat="1" ht="24.6" customHeight="1" x14ac:dyDescent="0.25">
      <c r="A35" s="180"/>
      <c r="B35" s="338"/>
      <c r="C35" s="338"/>
      <c r="D35" s="185" t="s">
        <v>157</v>
      </c>
      <c r="E35" s="192" t="s">
        <v>158</v>
      </c>
      <c r="F35" s="192" t="s">
        <v>159</v>
      </c>
      <c r="G35" s="192" t="s">
        <v>160</v>
      </c>
      <c r="H35" s="192" t="s">
        <v>158</v>
      </c>
      <c r="I35" s="192" t="s">
        <v>159</v>
      </c>
      <c r="J35" s="192" t="s">
        <v>160</v>
      </c>
      <c r="K35" s="192" t="s">
        <v>158</v>
      </c>
      <c r="L35" s="192" t="s">
        <v>159</v>
      </c>
      <c r="M35" s="192" t="s">
        <v>160</v>
      </c>
      <c r="N35" s="186">
        <v>1</v>
      </c>
      <c r="O35" s="186"/>
      <c r="P35" s="187">
        <v>1</v>
      </c>
      <c r="Q35" s="187">
        <v>1</v>
      </c>
      <c r="R35" s="187">
        <v>1</v>
      </c>
      <c r="T35" s="10" t="s">
        <v>120</v>
      </c>
      <c r="U35" s="10"/>
      <c r="V35" s="162">
        <f t="shared" si="1"/>
        <v>1</v>
      </c>
    </row>
    <row r="36" spans="1:22" s="182" customFormat="1" ht="24.6" customHeight="1" x14ac:dyDescent="0.25">
      <c r="A36" s="180"/>
      <c r="B36" s="338"/>
      <c r="C36" s="338" t="s">
        <v>161</v>
      </c>
      <c r="D36" s="191" t="s">
        <v>155</v>
      </c>
      <c r="E36" s="193">
        <v>0</v>
      </c>
      <c r="F36" s="193" t="s">
        <v>149</v>
      </c>
      <c r="G36" s="193" t="s">
        <v>149</v>
      </c>
      <c r="H36" s="193">
        <v>0</v>
      </c>
      <c r="I36" s="193" t="s">
        <v>149</v>
      </c>
      <c r="J36" s="193" t="s">
        <v>149</v>
      </c>
      <c r="K36" s="193">
        <v>0</v>
      </c>
      <c r="L36" s="193" t="s">
        <v>149</v>
      </c>
      <c r="M36" s="193" t="s">
        <v>149</v>
      </c>
      <c r="N36" s="186">
        <v>1</v>
      </c>
      <c r="O36" s="186"/>
      <c r="P36" s="187">
        <v>1</v>
      </c>
      <c r="Q36" s="187">
        <v>1</v>
      </c>
      <c r="R36" s="187">
        <v>1</v>
      </c>
      <c r="T36" s="10" t="s">
        <v>120</v>
      </c>
      <c r="U36" s="10"/>
      <c r="V36" s="162">
        <f t="shared" si="1"/>
        <v>1</v>
      </c>
    </row>
    <row r="37" spans="1:22" s="182" customFormat="1" ht="24.6" customHeight="1" x14ac:dyDescent="0.25">
      <c r="A37" s="180"/>
      <c r="B37" s="338"/>
      <c r="C37" s="338"/>
      <c r="D37" s="185" t="s">
        <v>157</v>
      </c>
      <c r="E37" s="192" t="s">
        <v>162</v>
      </c>
      <c r="F37" s="193">
        <v>0</v>
      </c>
      <c r="G37" s="193">
        <v>0</v>
      </c>
      <c r="H37" s="192" t="s">
        <v>162</v>
      </c>
      <c r="I37" s="193">
        <v>0</v>
      </c>
      <c r="J37" s="193">
        <v>0</v>
      </c>
      <c r="K37" s="192" t="s">
        <v>162</v>
      </c>
      <c r="L37" s="193">
        <v>0</v>
      </c>
      <c r="M37" s="193">
        <v>0</v>
      </c>
      <c r="N37" s="186">
        <v>1</v>
      </c>
      <c r="O37" s="186"/>
      <c r="P37" s="187">
        <v>1</v>
      </c>
      <c r="Q37" s="187">
        <v>1</v>
      </c>
      <c r="R37" s="187">
        <v>1</v>
      </c>
      <c r="T37" s="10" t="s">
        <v>120</v>
      </c>
      <c r="U37" s="10"/>
      <c r="V37" s="162">
        <f t="shared" si="1"/>
        <v>1</v>
      </c>
    </row>
    <row r="38" spans="1:22" s="194" customFormat="1" ht="39" customHeight="1" x14ac:dyDescent="0.25">
      <c r="A38" s="195"/>
      <c r="B38" s="320" t="s">
        <v>215</v>
      </c>
      <c r="C38" s="320" t="s">
        <v>51</v>
      </c>
      <c r="D38" s="320"/>
      <c r="E38" s="321" t="s">
        <v>163</v>
      </c>
      <c r="F38" s="321"/>
      <c r="G38" s="321"/>
      <c r="H38" s="321" t="s">
        <v>164</v>
      </c>
      <c r="I38" s="321"/>
      <c r="J38" s="321"/>
      <c r="K38" s="321" t="s">
        <v>165</v>
      </c>
      <c r="L38" s="321"/>
      <c r="M38" s="321"/>
      <c r="N38" s="320" t="s">
        <v>166</v>
      </c>
      <c r="O38" s="208"/>
      <c r="P38" s="321" t="s">
        <v>167</v>
      </c>
      <c r="Q38" s="321"/>
      <c r="R38" s="321"/>
      <c r="T38" s="10"/>
      <c r="U38" s="10"/>
      <c r="V38" s="162"/>
    </row>
    <row r="39" spans="1:22" s="194" customFormat="1" ht="33" customHeight="1" x14ac:dyDescent="0.25">
      <c r="A39" s="195"/>
      <c r="B39" s="320"/>
      <c r="C39" s="320"/>
      <c r="D39" s="320"/>
      <c r="E39" s="183" t="s">
        <v>44</v>
      </c>
      <c r="F39" s="183" t="s">
        <v>43</v>
      </c>
      <c r="G39" s="183" t="s">
        <v>42</v>
      </c>
      <c r="H39" s="181" t="s">
        <v>168</v>
      </c>
      <c r="I39" s="181" t="s">
        <v>44</v>
      </c>
      <c r="J39" s="181" t="s">
        <v>42</v>
      </c>
      <c r="K39" s="181" t="s">
        <v>168</v>
      </c>
      <c r="L39" s="181" t="s">
        <v>44</v>
      </c>
      <c r="M39" s="181" t="s">
        <v>42</v>
      </c>
      <c r="N39" s="320"/>
      <c r="O39" s="208"/>
      <c r="P39" s="181" t="s">
        <v>168</v>
      </c>
      <c r="Q39" s="181" t="s">
        <v>44</v>
      </c>
      <c r="R39" s="181" t="s">
        <v>42</v>
      </c>
      <c r="T39" s="10"/>
      <c r="U39" s="10"/>
      <c r="V39" s="162"/>
    </row>
    <row r="40" spans="1:22" s="194" customFormat="1" ht="54.75" customHeight="1" x14ac:dyDescent="0.25">
      <c r="A40" s="195"/>
      <c r="B40" s="196" t="s">
        <v>169</v>
      </c>
      <c r="C40" s="334" t="s">
        <v>170</v>
      </c>
      <c r="D40" s="335"/>
      <c r="E40" s="336">
        <v>0.98</v>
      </c>
      <c r="F40" s="336"/>
      <c r="G40" s="336"/>
      <c r="H40" s="337">
        <v>0.95</v>
      </c>
      <c r="I40" s="337"/>
      <c r="J40" s="337"/>
      <c r="K40" s="337">
        <v>0.9</v>
      </c>
      <c r="L40" s="337"/>
      <c r="M40" s="337"/>
      <c r="N40" s="197">
        <v>1</v>
      </c>
      <c r="O40" s="209"/>
      <c r="P40" s="337">
        <v>1</v>
      </c>
      <c r="Q40" s="337"/>
      <c r="R40" s="337"/>
      <c r="T40" s="10" t="s">
        <v>120</v>
      </c>
      <c r="U40" s="10"/>
      <c r="V40" s="162">
        <f t="shared" si="1"/>
        <v>1</v>
      </c>
    </row>
    <row r="41" spans="1:22" s="194" customFormat="1" ht="38.25" customHeight="1" x14ac:dyDescent="0.25">
      <c r="A41" s="195"/>
      <c r="B41" s="198" t="s">
        <v>171</v>
      </c>
      <c r="C41" s="322" t="s">
        <v>172</v>
      </c>
      <c r="D41" s="322"/>
      <c r="E41" s="323">
        <v>0.99</v>
      </c>
      <c r="F41" s="323"/>
      <c r="G41" s="323"/>
      <c r="H41" s="323">
        <v>0.98</v>
      </c>
      <c r="I41" s="323"/>
      <c r="J41" s="323"/>
      <c r="K41" s="323">
        <v>0.95</v>
      </c>
      <c r="L41" s="323"/>
      <c r="M41" s="323"/>
      <c r="N41" s="185">
        <v>1</v>
      </c>
      <c r="O41" s="186"/>
      <c r="P41" s="323">
        <v>1</v>
      </c>
      <c r="Q41" s="323"/>
      <c r="R41" s="323"/>
      <c r="T41" s="10" t="s">
        <v>120</v>
      </c>
      <c r="U41" s="10"/>
      <c r="V41" s="162">
        <f t="shared" si="1"/>
        <v>1</v>
      </c>
    </row>
    <row r="42" spans="1:22" s="200" customFormat="1" ht="20.45" customHeight="1" x14ac:dyDescent="0.25">
      <c r="A42" s="199"/>
      <c r="B42" s="328" t="s">
        <v>173</v>
      </c>
      <c r="C42" s="331" t="s">
        <v>174</v>
      </c>
      <c r="D42" s="331"/>
      <c r="E42" s="332">
        <v>1</v>
      </c>
      <c r="F42" s="332"/>
      <c r="G42" s="332"/>
      <c r="H42" s="333">
        <v>1</v>
      </c>
      <c r="I42" s="333"/>
      <c r="J42" s="333"/>
      <c r="K42" s="333">
        <v>1</v>
      </c>
      <c r="L42" s="333"/>
      <c r="M42" s="333"/>
      <c r="N42" s="186">
        <v>12</v>
      </c>
      <c r="O42" s="186"/>
      <c r="P42" s="326">
        <v>1</v>
      </c>
      <c r="Q42" s="326"/>
      <c r="R42" s="326"/>
      <c r="T42" s="10" t="s">
        <v>120</v>
      </c>
      <c r="U42" s="10"/>
      <c r="V42" s="162">
        <f t="shared" si="1"/>
        <v>1</v>
      </c>
    </row>
    <row r="43" spans="1:22" s="202" customFormat="1" ht="20.45" customHeight="1" x14ac:dyDescent="0.25">
      <c r="A43" s="201"/>
      <c r="B43" s="328"/>
      <c r="C43" s="331" t="s">
        <v>175</v>
      </c>
      <c r="D43" s="331"/>
      <c r="E43" s="332">
        <v>2</v>
      </c>
      <c r="F43" s="332"/>
      <c r="G43" s="332"/>
      <c r="H43" s="333">
        <v>2</v>
      </c>
      <c r="I43" s="333"/>
      <c r="J43" s="333"/>
      <c r="K43" s="333">
        <v>2</v>
      </c>
      <c r="L43" s="333"/>
      <c r="M43" s="333"/>
      <c r="N43" s="186">
        <v>3</v>
      </c>
      <c r="O43" s="186"/>
      <c r="P43" s="326">
        <v>1</v>
      </c>
      <c r="Q43" s="326"/>
      <c r="R43" s="326"/>
      <c r="T43" s="10" t="s">
        <v>120</v>
      </c>
      <c r="U43" s="10"/>
      <c r="V43" s="162">
        <f t="shared" si="1"/>
        <v>1</v>
      </c>
    </row>
    <row r="44" spans="1:22" s="194" customFormat="1" ht="25.15" customHeight="1" x14ac:dyDescent="0.25">
      <c r="A44" s="195"/>
      <c r="B44" s="328" t="s">
        <v>176</v>
      </c>
      <c r="C44" s="203" t="s">
        <v>177</v>
      </c>
      <c r="D44" s="204" t="s">
        <v>178</v>
      </c>
      <c r="E44" s="323">
        <v>0.98</v>
      </c>
      <c r="F44" s="323"/>
      <c r="G44" s="323"/>
      <c r="H44" s="323">
        <v>0.95</v>
      </c>
      <c r="I44" s="323"/>
      <c r="J44" s="323"/>
      <c r="K44" s="323">
        <v>0.9</v>
      </c>
      <c r="L44" s="323"/>
      <c r="M44" s="323"/>
      <c r="N44" s="185">
        <v>1</v>
      </c>
      <c r="O44" s="186"/>
      <c r="P44" s="323">
        <v>1</v>
      </c>
      <c r="Q44" s="323"/>
      <c r="R44" s="323"/>
      <c r="T44" s="10" t="s">
        <v>120</v>
      </c>
      <c r="U44" s="10"/>
      <c r="V44" s="162">
        <f t="shared" si="1"/>
        <v>1</v>
      </c>
    </row>
    <row r="45" spans="1:22" s="194" customFormat="1" ht="25.15" customHeight="1" x14ac:dyDescent="0.25">
      <c r="A45" s="195"/>
      <c r="B45" s="328"/>
      <c r="C45" s="329" t="s">
        <v>179</v>
      </c>
      <c r="D45" s="184" t="s">
        <v>180</v>
      </c>
      <c r="E45" s="330">
        <v>0</v>
      </c>
      <c r="F45" s="330"/>
      <c r="G45" s="330"/>
      <c r="H45" s="330">
        <v>1</v>
      </c>
      <c r="I45" s="330"/>
      <c r="J45" s="330"/>
      <c r="K45" s="330">
        <v>2</v>
      </c>
      <c r="L45" s="330"/>
      <c r="M45" s="330"/>
      <c r="N45" s="185">
        <v>3</v>
      </c>
      <c r="O45" s="186"/>
      <c r="P45" s="323">
        <v>1</v>
      </c>
      <c r="Q45" s="323"/>
      <c r="R45" s="323"/>
      <c r="T45" s="10" t="s">
        <v>120</v>
      </c>
      <c r="U45" s="10"/>
      <c r="V45" s="162">
        <f t="shared" si="1"/>
        <v>1</v>
      </c>
    </row>
    <row r="46" spans="1:22" s="194" customFormat="1" ht="25.15" customHeight="1" x14ac:dyDescent="0.25">
      <c r="A46" s="195"/>
      <c r="B46" s="328"/>
      <c r="C46" s="329"/>
      <c r="D46" s="184" t="s">
        <v>181</v>
      </c>
      <c r="E46" s="323">
        <v>0.98</v>
      </c>
      <c r="F46" s="323"/>
      <c r="G46" s="323"/>
      <c r="H46" s="323">
        <v>0.95</v>
      </c>
      <c r="I46" s="323"/>
      <c r="J46" s="323"/>
      <c r="K46" s="323">
        <v>0.9</v>
      </c>
      <c r="L46" s="323"/>
      <c r="M46" s="323"/>
      <c r="N46" s="185">
        <v>3</v>
      </c>
      <c r="O46" s="186"/>
      <c r="P46" s="323">
        <v>1</v>
      </c>
      <c r="Q46" s="323"/>
      <c r="R46" s="323"/>
      <c r="T46" s="10" t="s">
        <v>120</v>
      </c>
      <c r="U46" s="10"/>
      <c r="V46" s="162">
        <f t="shared" si="1"/>
        <v>1</v>
      </c>
    </row>
    <row r="47" spans="1:22" s="194" customFormat="1" ht="25.15" customHeight="1" x14ac:dyDescent="0.25">
      <c r="A47" s="195"/>
      <c r="B47" s="328"/>
      <c r="C47" s="203" t="s">
        <v>113</v>
      </c>
      <c r="D47" s="184" t="s">
        <v>182</v>
      </c>
      <c r="E47" s="323" t="s">
        <v>36</v>
      </c>
      <c r="F47" s="323"/>
      <c r="G47" s="323"/>
      <c r="H47" s="323" t="s">
        <v>33</v>
      </c>
      <c r="I47" s="323"/>
      <c r="J47" s="323"/>
      <c r="K47" s="323" t="s">
        <v>34</v>
      </c>
      <c r="L47" s="323"/>
      <c r="M47" s="323"/>
      <c r="N47" s="185">
        <v>1</v>
      </c>
      <c r="O47" s="186"/>
      <c r="P47" s="323">
        <v>1</v>
      </c>
      <c r="Q47" s="323"/>
      <c r="R47" s="323"/>
      <c r="T47" s="10" t="s">
        <v>120</v>
      </c>
      <c r="U47" s="10"/>
      <c r="V47" s="162">
        <f t="shared" si="1"/>
        <v>1</v>
      </c>
    </row>
    <row r="48" spans="1:22" s="194" customFormat="1" ht="25.15" customHeight="1" x14ac:dyDescent="0.25">
      <c r="A48" s="195"/>
      <c r="B48" s="198" t="s">
        <v>14</v>
      </c>
      <c r="C48" s="322" t="s">
        <v>183</v>
      </c>
      <c r="D48" s="322"/>
      <c r="E48" s="323">
        <v>0.9</v>
      </c>
      <c r="F48" s="323"/>
      <c r="G48" s="323"/>
      <c r="H48" s="323">
        <v>0.8</v>
      </c>
      <c r="I48" s="323"/>
      <c r="J48" s="323"/>
      <c r="K48" s="323">
        <v>0.7</v>
      </c>
      <c r="L48" s="323"/>
      <c r="M48" s="323"/>
      <c r="N48" s="185">
        <v>12</v>
      </c>
      <c r="O48" s="186"/>
      <c r="P48" s="323">
        <v>1</v>
      </c>
      <c r="Q48" s="323"/>
      <c r="R48" s="323"/>
      <c r="T48" s="10" t="s">
        <v>120</v>
      </c>
      <c r="U48" s="10"/>
      <c r="V48" s="162">
        <f t="shared" si="1"/>
        <v>1</v>
      </c>
    </row>
    <row r="49" spans="1:22" s="194" customFormat="1" ht="25.15" customHeight="1" x14ac:dyDescent="0.25">
      <c r="A49" s="195"/>
      <c r="B49" s="198" t="s">
        <v>184</v>
      </c>
      <c r="C49" s="322" t="s">
        <v>185</v>
      </c>
      <c r="D49" s="322"/>
      <c r="E49" s="323">
        <v>0.9</v>
      </c>
      <c r="F49" s="323"/>
      <c r="G49" s="323"/>
      <c r="H49" s="323">
        <v>0.8</v>
      </c>
      <c r="I49" s="323"/>
      <c r="J49" s="323"/>
      <c r="K49" s="323">
        <v>0.7</v>
      </c>
      <c r="L49" s="323"/>
      <c r="M49" s="323"/>
      <c r="N49" s="185">
        <v>12</v>
      </c>
      <c r="O49" s="186"/>
      <c r="P49" s="323">
        <v>1</v>
      </c>
      <c r="Q49" s="323"/>
      <c r="R49" s="323"/>
      <c r="T49" s="10" t="s">
        <v>120</v>
      </c>
      <c r="U49" s="10"/>
      <c r="V49" s="162">
        <f t="shared" si="1"/>
        <v>1</v>
      </c>
    </row>
    <row r="50" spans="1:22" s="206" customFormat="1" ht="25.15" customHeight="1" x14ac:dyDescent="0.25">
      <c r="A50" s="205"/>
      <c r="B50" s="198" t="s">
        <v>186</v>
      </c>
      <c r="C50" s="324" t="s">
        <v>187</v>
      </c>
      <c r="D50" s="325"/>
      <c r="E50" s="323">
        <v>0.98</v>
      </c>
      <c r="F50" s="323"/>
      <c r="G50" s="323"/>
      <c r="H50" s="323">
        <v>0.95</v>
      </c>
      <c r="I50" s="323"/>
      <c r="J50" s="323"/>
      <c r="K50" s="323">
        <v>0.9</v>
      </c>
      <c r="L50" s="323"/>
      <c r="M50" s="323"/>
      <c r="N50" s="185">
        <v>1</v>
      </c>
      <c r="O50" s="186"/>
      <c r="P50" s="323">
        <v>1</v>
      </c>
      <c r="Q50" s="323"/>
      <c r="R50" s="323"/>
      <c r="T50" s="10" t="s">
        <v>120</v>
      </c>
      <c r="U50" s="10"/>
      <c r="V50" s="162">
        <f t="shared" si="1"/>
        <v>1</v>
      </c>
    </row>
    <row r="51" spans="1:22" s="194" customFormat="1" ht="25.15" customHeight="1" x14ac:dyDescent="0.25">
      <c r="A51" s="195"/>
      <c r="B51" s="328" t="s">
        <v>188</v>
      </c>
      <c r="C51" s="322" t="s">
        <v>189</v>
      </c>
      <c r="D51" s="322"/>
      <c r="E51" s="323">
        <v>0.99</v>
      </c>
      <c r="F51" s="323"/>
      <c r="G51" s="323"/>
      <c r="H51" s="323">
        <v>0.95</v>
      </c>
      <c r="I51" s="323"/>
      <c r="J51" s="323"/>
      <c r="K51" s="323">
        <v>0.9</v>
      </c>
      <c r="L51" s="323"/>
      <c r="M51" s="323"/>
      <c r="N51" s="185">
        <v>1</v>
      </c>
      <c r="O51" s="186"/>
      <c r="P51" s="323">
        <v>1</v>
      </c>
      <c r="Q51" s="323"/>
      <c r="R51" s="323"/>
      <c r="T51" s="10" t="s">
        <v>120</v>
      </c>
      <c r="U51" s="10"/>
      <c r="V51" s="162">
        <f t="shared" si="1"/>
        <v>1</v>
      </c>
    </row>
    <row r="52" spans="1:22" s="194" customFormat="1" ht="25.15" customHeight="1" x14ac:dyDescent="0.25">
      <c r="A52" s="195"/>
      <c r="B52" s="328"/>
      <c r="C52" s="327" t="s">
        <v>190</v>
      </c>
      <c r="D52" s="327"/>
      <c r="E52" s="323">
        <v>1</v>
      </c>
      <c r="F52" s="323"/>
      <c r="G52" s="323"/>
      <c r="H52" s="323">
        <v>0.99</v>
      </c>
      <c r="I52" s="323"/>
      <c r="J52" s="323"/>
      <c r="K52" s="323">
        <v>0.98</v>
      </c>
      <c r="L52" s="323"/>
      <c r="M52" s="323"/>
      <c r="N52" s="185">
        <v>1</v>
      </c>
      <c r="O52" s="186"/>
      <c r="P52" s="323">
        <v>1</v>
      </c>
      <c r="Q52" s="323"/>
      <c r="R52" s="323"/>
      <c r="T52" s="10" t="s">
        <v>120</v>
      </c>
      <c r="U52" s="10"/>
      <c r="V52" s="162">
        <f t="shared" si="1"/>
        <v>1</v>
      </c>
    </row>
    <row r="53" spans="1:22" s="206" customFormat="1" ht="111.6" customHeight="1" x14ac:dyDescent="0.25">
      <c r="A53" s="205"/>
      <c r="B53" s="198" t="s">
        <v>191</v>
      </c>
      <c r="C53" s="324" t="s">
        <v>192</v>
      </c>
      <c r="D53" s="325"/>
      <c r="E53" s="323">
        <v>0.99</v>
      </c>
      <c r="F53" s="323"/>
      <c r="G53" s="323"/>
      <c r="H53" s="326">
        <v>0.95</v>
      </c>
      <c r="I53" s="326"/>
      <c r="J53" s="326"/>
      <c r="K53" s="326">
        <v>0.9</v>
      </c>
      <c r="L53" s="326"/>
      <c r="M53" s="326"/>
      <c r="N53" s="185">
        <v>1</v>
      </c>
      <c r="O53" s="186"/>
      <c r="P53" s="323">
        <v>1</v>
      </c>
      <c r="Q53" s="323"/>
      <c r="R53" s="323"/>
      <c r="T53" s="10" t="s">
        <v>120</v>
      </c>
      <c r="U53" s="10"/>
      <c r="V53" s="162">
        <f t="shared" si="1"/>
        <v>1</v>
      </c>
    </row>
    <row r="54" spans="1:22" s="194" customFormat="1" ht="39" customHeight="1" x14ac:dyDescent="0.25">
      <c r="A54" s="195"/>
      <c r="B54" s="320" t="s">
        <v>217</v>
      </c>
      <c r="C54" s="320" t="s">
        <v>51</v>
      </c>
      <c r="D54" s="320"/>
      <c r="E54" s="321" t="s">
        <v>163</v>
      </c>
      <c r="F54" s="321"/>
      <c r="G54" s="321"/>
      <c r="H54" s="321" t="s">
        <v>164</v>
      </c>
      <c r="I54" s="321"/>
      <c r="J54" s="321"/>
      <c r="K54" s="321" t="s">
        <v>165</v>
      </c>
      <c r="L54" s="321"/>
      <c r="M54" s="321"/>
      <c r="N54" s="320" t="s">
        <v>166</v>
      </c>
      <c r="O54" s="208"/>
      <c r="P54" s="321" t="s">
        <v>167</v>
      </c>
      <c r="Q54" s="321"/>
      <c r="R54" s="321"/>
      <c r="T54" s="10"/>
      <c r="U54" s="10"/>
      <c r="V54" s="162"/>
    </row>
    <row r="55" spans="1:22" s="194" customFormat="1" ht="33" customHeight="1" x14ac:dyDescent="0.25">
      <c r="A55" s="195"/>
      <c r="B55" s="320"/>
      <c r="C55" s="320"/>
      <c r="D55" s="320"/>
      <c r="E55" s="262" t="s">
        <v>44</v>
      </c>
      <c r="F55" s="262" t="s">
        <v>43</v>
      </c>
      <c r="G55" s="262" t="s">
        <v>42</v>
      </c>
      <c r="H55" s="261" t="s">
        <v>168</v>
      </c>
      <c r="I55" s="261" t="s">
        <v>44</v>
      </c>
      <c r="J55" s="261" t="s">
        <v>42</v>
      </c>
      <c r="K55" s="261" t="s">
        <v>168</v>
      </c>
      <c r="L55" s="261" t="s">
        <v>44</v>
      </c>
      <c r="M55" s="261" t="s">
        <v>42</v>
      </c>
      <c r="N55" s="320"/>
      <c r="O55" s="208"/>
      <c r="P55" s="261" t="s">
        <v>168</v>
      </c>
      <c r="Q55" s="261" t="s">
        <v>44</v>
      </c>
      <c r="R55" s="261" t="s">
        <v>42</v>
      </c>
      <c r="T55" s="10"/>
      <c r="U55" s="10"/>
      <c r="V55" s="162"/>
    </row>
    <row r="56" spans="1:22" s="194" customFormat="1" ht="56.25" x14ac:dyDescent="0.25">
      <c r="A56" s="195"/>
      <c r="B56" s="214" t="s">
        <v>234</v>
      </c>
      <c r="C56" s="322" t="s">
        <v>218</v>
      </c>
      <c r="D56" s="322"/>
      <c r="E56" s="323" t="s">
        <v>36</v>
      </c>
      <c r="F56" s="323"/>
      <c r="G56" s="323"/>
      <c r="H56" s="323" t="s">
        <v>33</v>
      </c>
      <c r="I56" s="323"/>
      <c r="J56" s="323"/>
      <c r="K56" s="323" t="s">
        <v>34</v>
      </c>
      <c r="L56" s="323"/>
      <c r="M56" s="323"/>
      <c r="N56" s="215">
        <v>12</v>
      </c>
      <c r="O56" s="216"/>
      <c r="P56" s="323">
        <v>1</v>
      </c>
      <c r="Q56" s="323"/>
      <c r="R56" s="323"/>
      <c r="T56" s="10" t="s">
        <v>120</v>
      </c>
      <c r="U56" s="10"/>
      <c r="V56" s="162">
        <f t="shared" ref="V56" si="2">IF(T56="accept",1,0)</f>
        <v>1</v>
      </c>
    </row>
    <row r="57" spans="1:22" s="189" customFormat="1" x14ac:dyDescent="0.25">
      <c r="A57" s="188"/>
      <c r="B57" s="188"/>
      <c r="E57" s="190"/>
      <c r="F57" s="190"/>
      <c r="G57" s="190"/>
      <c r="H57" s="190"/>
      <c r="I57" s="190"/>
      <c r="J57" s="190"/>
      <c r="K57" s="190"/>
      <c r="L57" s="190"/>
      <c r="M57" s="190"/>
      <c r="N57" s="190"/>
      <c r="O57" s="190"/>
      <c r="P57" s="190"/>
      <c r="Q57" s="190"/>
      <c r="R57" s="190"/>
      <c r="U57" s="210" t="s">
        <v>194</v>
      </c>
      <c r="V57" s="211">
        <f>SUM(V8:V56)/41</f>
        <v>1</v>
      </c>
    </row>
  </sheetData>
  <mergeCells count="203">
    <mergeCell ref="C24:D24"/>
    <mergeCell ref="E24:G24"/>
    <mergeCell ref="H24:J24"/>
    <mergeCell ref="K24:M24"/>
    <mergeCell ref="P24:R24"/>
    <mergeCell ref="C23:D23"/>
    <mergeCell ref="E23:G23"/>
    <mergeCell ref="H23:J23"/>
    <mergeCell ref="K23:M23"/>
    <mergeCell ref="C2:F2"/>
    <mergeCell ref="C3:F3"/>
    <mergeCell ref="C4:F4"/>
    <mergeCell ref="G4:K4"/>
    <mergeCell ref="B1:D1"/>
    <mergeCell ref="P22:R22"/>
    <mergeCell ref="C21:D21"/>
    <mergeCell ref="E21:G21"/>
    <mergeCell ref="H21:J21"/>
    <mergeCell ref="K21:M21"/>
    <mergeCell ref="P21:R21"/>
    <mergeCell ref="B22:B27"/>
    <mergeCell ref="C22:D22"/>
    <mergeCell ref="E22:G22"/>
    <mergeCell ref="H22:J22"/>
    <mergeCell ref="K22:M22"/>
    <mergeCell ref="C27:D27"/>
    <mergeCell ref="E27:G27"/>
    <mergeCell ref="H27:J27"/>
    <mergeCell ref="E13:G13"/>
    <mergeCell ref="P26:R26"/>
    <mergeCell ref="C25:D25"/>
    <mergeCell ref="E25:G25"/>
    <mergeCell ref="H25:J25"/>
    <mergeCell ref="B19:B20"/>
    <mergeCell ref="K19:M19"/>
    <mergeCell ref="C20:D20"/>
    <mergeCell ref="K17:M17"/>
    <mergeCell ref="E20:G20"/>
    <mergeCell ref="H20:J20"/>
    <mergeCell ref="K20:M20"/>
    <mergeCell ref="B14:B17"/>
    <mergeCell ref="C18:D18"/>
    <mergeCell ref="E18:G18"/>
    <mergeCell ref="H18:J18"/>
    <mergeCell ref="E19:G19"/>
    <mergeCell ref="C14:C16"/>
    <mergeCell ref="K18:M18"/>
    <mergeCell ref="B6:B7"/>
    <mergeCell ref="C6:D7"/>
    <mergeCell ref="K13:M13"/>
    <mergeCell ref="P13:R13"/>
    <mergeCell ref="K12:M12"/>
    <mergeCell ref="P12:R12"/>
    <mergeCell ref="H12:J12"/>
    <mergeCell ref="E12:G12"/>
    <mergeCell ref="B9:B13"/>
    <mergeCell ref="C9:D9"/>
    <mergeCell ref="C10:D10"/>
    <mergeCell ref="H13:J13"/>
    <mergeCell ref="E6:G6"/>
    <mergeCell ref="K6:M6"/>
    <mergeCell ref="C11:D11"/>
    <mergeCell ref="C13:D13"/>
    <mergeCell ref="C12:D12"/>
    <mergeCell ref="K27:M27"/>
    <mergeCell ref="P27:R27"/>
    <mergeCell ref="N6:N7"/>
    <mergeCell ref="P6:R6"/>
    <mergeCell ref="C8:D8"/>
    <mergeCell ref="E9:G9"/>
    <mergeCell ref="H9:J9"/>
    <mergeCell ref="K9:M9"/>
    <mergeCell ref="H6:J6"/>
    <mergeCell ref="P20:R20"/>
    <mergeCell ref="C19:D19"/>
    <mergeCell ref="P17:R17"/>
    <mergeCell ref="E17:G17"/>
    <mergeCell ref="H17:J17"/>
    <mergeCell ref="P19:R19"/>
    <mergeCell ref="P18:R18"/>
    <mergeCell ref="H19:J19"/>
    <mergeCell ref="K25:M25"/>
    <mergeCell ref="P25:R25"/>
    <mergeCell ref="C26:D26"/>
    <mergeCell ref="E26:G26"/>
    <mergeCell ref="H26:J26"/>
    <mergeCell ref="K26:M26"/>
    <mergeCell ref="P23:R23"/>
    <mergeCell ref="P28:R28"/>
    <mergeCell ref="P30:R30"/>
    <mergeCell ref="P31:R31"/>
    <mergeCell ref="N28:N29"/>
    <mergeCell ref="B28:B29"/>
    <mergeCell ref="C28:D29"/>
    <mergeCell ref="E28:G28"/>
    <mergeCell ref="H28:J28"/>
    <mergeCell ref="K28:M28"/>
    <mergeCell ref="P32:R32"/>
    <mergeCell ref="N32:N33"/>
    <mergeCell ref="B32:B33"/>
    <mergeCell ref="C32:D33"/>
    <mergeCell ref="E32:G32"/>
    <mergeCell ref="H32:J32"/>
    <mergeCell ref="K32:M32"/>
    <mergeCell ref="B30:B31"/>
    <mergeCell ref="E30:G30"/>
    <mergeCell ref="H30:J30"/>
    <mergeCell ref="K30:M30"/>
    <mergeCell ref="E31:G31"/>
    <mergeCell ref="H31:J31"/>
    <mergeCell ref="K31:M31"/>
    <mergeCell ref="P38:R38"/>
    <mergeCell ref="P40:R40"/>
    <mergeCell ref="N38:N39"/>
    <mergeCell ref="B38:B39"/>
    <mergeCell ref="C38:D39"/>
    <mergeCell ref="E38:G38"/>
    <mergeCell ref="H38:J38"/>
    <mergeCell ref="K38:M38"/>
    <mergeCell ref="B34:B37"/>
    <mergeCell ref="C34:C35"/>
    <mergeCell ref="C36:C37"/>
    <mergeCell ref="C41:D41"/>
    <mergeCell ref="E41:G41"/>
    <mergeCell ref="H41:J41"/>
    <mergeCell ref="K41:M41"/>
    <mergeCell ref="P41:R41"/>
    <mergeCell ref="C40:D40"/>
    <mergeCell ref="E40:G40"/>
    <mergeCell ref="H40:J40"/>
    <mergeCell ref="K40:M40"/>
    <mergeCell ref="C43:D43"/>
    <mergeCell ref="E43:G43"/>
    <mergeCell ref="H43:J43"/>
    <mergeCell ref="K43:M43"/>
    <mergeCell ref="P42:R42"/>
    <mergeCell ref="P43:R43"/>
    <mergeCell ref="B42:B43"/>
    <mergeCell ref="C42:D42"/>
    <mergeCell ref="E42:G42"/>
    <mergeCell ref="H42:J42"/>
    <mergeCell ref="K42:M42"/>
    <mergeCell ref="E48:G48"/>
    <mergeCell ref="H48:J48"/>
    <mergeCell ref="K48:M48"/>
    <mergeCell ref="B44:B47"/>
    <mergeCell ref="E44:G44"/>
    <mergeCell ref="H44:J44"/>
    <mergeCell ref="K44:M44"/>
    <mergeCell ref="C45:C46"/>
    <mergeCell ref="E45:G45"/>
    <mergeCell ref="H45:J45"/>
    <mergeCell ref="K45:M45"/>
    <mergeCell ref="E46:G46"/>
    <mergeCell ref="H46:J46"/>
    <mergeCell ref="K46:M46"/>
    <mergeCell ref="E47:G47"/>
    <mergeCell ref="H47:J47"/>
    <mergeCell ref="B51:B52"/>
    <mergeCell ref="C51:D51"/>
    <mergeCell ref="E51:G51"/>
    <mergeCell ref="H51:J51"/>
    <mergeCell ref="K51:M51"/>
    <mergeCell ref="C50:D50"/>
    <mergeCell ref="E50:G50"/>
    <mergeCell ref="H50:J50"/>
    <mergeCell ref="K50:M50"/>
    <mergeCell ref="P44:R44"/>
    <mergeCell ref="P45:R45"/>
    <mergeCell ref="P46:R46"/>
    <mergeCell ref="P47:R47"/>
    <mergeCell ref="P48:R48"/>
    <mergeCell ref="C53:D53"/>
    <mergeCell ref="E53:G53"/>
    <mergeCell ref="H53:J53"/>
    <mergeCell ref="K53:M53"/>
    <mergeCell ref="P53:R53"/>
    <mergeCell ref="C52:D52"/>
    <mergeCell ref="E52:G52"/>
    <mergeCell ref="H52:J52"/>
    <mergeCell ref="K52:M52"/>
    <mergeCell ref="P51:R51"/>
    <mergeCell ref="P52:R52"/>
    <mergeCell ref="P50:R50"/>
    <mergeCell ref="C49:D49"/>
    <mergeCell ref="E49:G49"/>
    <mergeCell ref="H49:J49"/>
    <mergeCell ref="K49:M49"/>
    <mergeCell ref="P49:R49"/>
    <mergeCell ref="K47:M47"/>
    <mergeCell ref="C48:D48"/>
    <mergeCell ref="B54:B55"/>
    <mergeCell ref="C54:D55"/>
    <mergeCell ref="E54:G54"/>
    <mergeCell ref="H54:J54"/>
    <mergeCell ref="K54:M54"/>
    <mergeCell ref="N54:N55"/>
    <mergeCell ref="P54:R54"/>
    <mergeCell ref="C56:D56"/>
    <mergeCell ref="E56:G56"/>
    <mergeCell ref="H56:J56"/>
    <mergeCell ref="K56:M56"/>
    <mergeCell ref="P56:R56"/>
  </mergeCells>
  <conditionalFormatting sqref="L3:M3">
    <cfRule type="iconSet" priority="5">
      <iconSet showValue="0">
        <cfvo type="percent" val="0"/>
        <cfvo type="num" val="0"/>
        <cfvo type="num" val="1"/>
      </iconSet>
    </cfRule>
  </conditionalFormatting>
  <conditionalFormatting sqref="L3:M3">
    <cfRule type="iconSet" priority="4">
      <iconSet showValue="0">
        <cfvo type="percent" val="0"/>
        <cfvo type="num" val="0"/>
        <cfvo type="num" val="1"/>
      </iconSet>
    </cfRule>
  </conditionalFormatting>
  <conditionalFormatting sqref="N3">
    <cfRule type="iconSet" priority="6">
      <iconSet showValue="0">
        <cfvo type="percent" val="0"/>
        <cfvo type="num" val="0"/>
        <cfvo type="num" val="1"/>
      </iconSet>
    </cfRule>
  </conditionalFormatting>
  <conditionalFormatting sqref="I3:K3">
    <cfRule type="iconSet" priority="1">
      <iconSet showValue="0">
        <cfvo type="percent" val="0"/>
        <cfvo type="num" val="0"/>
        <cfvo type="num" val="1"/>
      </iconSet>
    </cfRule>
  </conditionalFormatting>
  <conditionalFormatting sqref="I3:K3">
    <cfRule type="iconSet" priority="2">
      <iconSet showValue="0">
        <cfvo type="percent" val="0"/>
        <cfvo type="num" val="0"/>
        <cfvo type="num" val="1"/>
      </iconSet>
    </cfRule>
  </conditionalFormatting>
  <dataValidations count="1">
    <dataValidation type="list" allowBlank="1" showInputMessage="1" showErrorMessage="1" sqref="T8:T27 T34:T37 T30:T31 T40:T53 T56" xr:uid="{00000000-0002-0000-0500-000000000000}">
      <formula1>$AB$8:$AB$9</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E9166-DCF1-4867-A721-235AC77E58D5}">
  <dimension ref="B1:Q12"/>
  <sheetViews>
    <sheetView tabSelected="1" topLeftCell="F1" zoomScale="80" zoomScaleNormal="80" workbookViewId="0">
      <selection activeCell="M1" sqref="M1:R1048576"/>
    </sheetView>
  </sheetViews>
  <sheetFormatPr defaultRowHeight="12.75" x14ac:dyDescent="0.25"/>
  <cols>
    <col min="1" max="1" width="1.875" style="230" customWidth="1"/>
    <col min="2" max="2" width="14.5" style="230" bestFit="1" customWidth="1"/>
    <col min="3" max="3" width="49.75" style="231" customWidth="1"/>
    <col min="4" max="4" width="14.875" style="230" customWidth="1"/>
    <col min="5" max="5" width="14.5" style="230" customWidth="1"/>
    <col min="6" max="6" width="27.5" style="230" bestFit="1" customWidth="1"/>
    <col min="7" max="7" width="27.5" style="230" customWidth="1"/>
    <col min="8" max="8" width="34" style="232" customWidth="1"/>
    <col min="9" max="9" width="28" style="232" customWidth="1"/>
    <col min="10" max="10" width="15.375" style="233" customWidth="1"/>
    <col min="11" max="11" width="10" style="232" bestFit="1" customWidth="1"/>
    <col min="12" max="12" width="9" style="230"/>
    <col min="13" max="13" width="0" style="230" hidden="1" customWidth="1"/>
    <col min="14" max="14" width="9" style="234" hidden="1" customWidth="1"/>
    <col min="15" max="15" width="8" style="230" hidden="1" customWidth="1"/>
    <col min="16" max="18" width="0" style="230" hidden="1" customWidth="1"/>
    <col min="19" max="256" width="9" style="230"/>
    <col min="257" max="257" width="1.875" style="230" customWidth="1"/>
    <col min="258" max="258" width="6.25" style="230" customWidth="1"/>
    <col min="259" max="259" width="49.75" style="230" customWidth="1"/>
    <col min="260" max="260" width="14.875" style="230" customWidth="1"/>
    <col min="261" max="261" width="14.5" style="230" customWidth="1"/>
    <col min="262" max="262" width="27.5" style="230" bestFit="1" customWidth="1"/>
    <col min="263" max="263" width="27.5" style="230" customWidth="1"/>
    <col min="264" max="264" width="34" style="230" customWidth="1"/>
    <col min="265" max="265" width="28" style="230" customWidth="1"/>
    <col min="266" max="266" width="15.375" style="230" customWidth="1"/>
    <col min="267" max="267" width="10" style="230" bestFit="1" customWidth="1"/>
    <col min="268" max="270" width="9" style="230"/>
    <col min="271" max="271" width="8" style="230" customWidth="1"/>
    <col min="272" max="512" width="9" style="230"/>
    <col min="513" max="513" width="1.875" style="230" customWidth="1"/>
    <col min="514" max="514" width="6.25" style="230" customWidth="1"/>
    <col min="515" max="515" width="49.75" style="230" customWidth="1"/>
    <col min="516" max="516" width="14.875" style="230" customWidth="1"/>
    <col min="517" max="517" width="14.5" style="230" customWidth="1"/>
    <col min="518" max="518" width="27.5" style="230" bestFit="1" customWidth="1"/>
    <col min="519" max="519" width="27.5" style="230" customWidth="1"/>
    <col min="520" max="520" width="34" style="230" customWidth="1"/>
    <col min="521" max="521" width="28" style="230" customWidth="1"/>
    <col min="522" max="522" width="15.375" style="230" customWidth="1"/>
    <col min="523" max="523" width="10" style="230" bestFit="1" customWidth="1"/>
    <col min="524" max="526" width="9" style="230"/>
    <col min="527" max="527" width="8" style="230" customWidth="1"/>
    <col min="528" max="768" width="9" style="230"/>
    <col min="769" max="769" width="1.875" style="230" customWidth="1"/>
    <col min="770" max="770" width="6.25" style="230" customWidth="1"/>
    <col min="771" max="771" width="49.75" style="230" customWidth="1"/>
    <col min="772" max="772" width="14.875" style="230" customWidth="1"/>
    <col min="773" max="773" width="14.5" style="230" customWidth="1"/>
    <col min="774" max="774" width="27.5" style="230" bestFit="1" customWidth="1"/>
    <col min="775" max="775" width="27.5" style="230" customWidth="1"/>
    <col min="776" max="776" width="34" style="230" customWidth="1"/>
    <col min="777" max="777" width="28" style="230" customWidth="1"/>
    <col min="778" max="778" width="15.375" style="230" customWidth="1"/>
    <col min="779" max="779" width="10" style="230" bestFit="1" customWidth="1"/>
    <col min="780" max="782" width="9" style="230"/>
    <col min="783" max="783" width="8" style="230" customWidth="1"/>
    <col min="784" max="1024" width="9" style="230"/>
    <col min="1025" max="1025" width="1.875" style="230" customWidth="1"/>
    <col min="1026" max="1026" width="6.25" style="230" customWidth="1"/>
    <col min="1027" max="1027" width="49.75" style="230" customWidth="1"/>
    <col min="1028" max="1028" width="14.875" style="230" customWidth="1"/>
    <col min="1029" max="1029" width="14.5" style="230" customWidth="1"/>
    <col min="1030" max="1030" width="27.5" style="230" bestFit="1" customWidth="1"/>
    <col min="1031" max="1031" width="27.5" style="230" customWidth="1"/>
    <col min="1032" max="1032" width="34" style="230" customWidth="1"/>
    <col min="1033" max="1033" width="28" style="230" customWidth="1"/>
    <col min="1034" max="1034" width="15.375" style="230" customWidth="1"/>
    <col min="1035" max="1035" width="10" style="230" bestFit="1" customWidth="1"/>
    <col min="1036" max="1038" width="9" style="230"/>
    <col min="1039" max="1039" width="8" style="230" customWidth="1"/>
    <col min="1040" max="1280" width="9" style="230"/>
    <col min="1281" max="1281" width="1.875" style="230" customWidth="1"/>
    <col min="1282" max="1282" width="6.25" style="230" customWidth="1"/>
    <col min="1283" max="1283" width="49.75" style="230" customWidth="1"/>
    <col min="1284" max="1284" width="14.875" style="230" customWidth="1"/>
    <col min="1285" max="1285" width="14.5" style="230" customWidth="1"/>
    <col min="1286" max="1286" width="27.5" style="230" bestFit="1" customWidth="1"/>
    <col min="1287" max="1287" width="27.5" style="230" customWidth="1"/>
    <col min="1288" max="1288" width="34" style="230" customWidth="1"/>
    <col min="1289" max="1289" width="28" style="230" customWidth="1"/>
    <col min="1290" max="1290" width="15.375" style="230" customWidth="1"/>
    <col min="1291" max="1291" width="10" style="230" bestFit="1" customWidth="1"/>
    <col min="1292" max="1294" width="9" style="230"/>
    <col min="1295" max="1295" width="8" style="230" customWidth="1"/>
    <col min="1296" max="1536" width="9" style="230"/>
    <col min="1537" max="1537" width="1.875" style="230" customWidth="1"/>
    <col min="1538" max="1538" width="6.25" style="230" customWidth="1"/>
    <col min="1539" max="1539" width="49.75" style="230" customWidth="1"/>
    <col min="1540" max="1540" width="14.875" style="230" customWidth="1"/>
    <col min="1541" max="1541" width="14.5" style="230" customWidth="1"/>
    <col min="1542" max="1542" width="27.5" style="230" bestFit="1" customWidth="1"/>
    <col min="1543" max="1543" width="27.5" style="230" customWidth="1"/>
    <col min="1544" max="1544" width="34" style="230" customWidth="1"/>
    <col min="1545" max="1545" width="28" style="230" customWidth="1"/>
    <col min="1546" max="1546" width="15.375" style="230" customWidth="1"/>
    <col min="1547" max="1547" width="10" style="230" bestFit="1" customWidth="1"/>
    <col min="1548" max="1550" width="9" style="230"/>
    <col min="1551" max="1551" width="8" style="230" customWidth="1"/>
    <col min="1552" max="1792" width="9" style="230"/>
    <col min="1793" max="1793" width="1.875" style="230" customWidth="1"/>
    <col min="1794" max="1794" width="6.25" style="230" customWidth="1"/>
    <col min="1795" max="1795" width="49.75" style="230" customWidth="1"/>
    <col min="1796" max="1796" width="14.875" style="230" customWidth="1"/>
    <col min="1797" max="1797" width="14.5" style="230" customWidth="1"/>
    <col min="1798" max="1798" width="27.5" style="230" bestFit="1" customWidth="1"/>
    <col min="1799" max="1799" width="27.5" style="230" customWidth="1"/>
    <col min="1800" max="1800" width="34" style="230" customWidth="1"/>
    <col min="1801" max="1801" width="28" style="230" customWidth="1"/>
    <col min="1802" max="1802" width="15.375" style="230" customWidth="1"/>
    <col min="1803" max="1803" width="10" style="230" bestFit="1" customWidth="1"/>
    <col min="1804" max="1806" width="9" style="230"/>
    <col min="1807" max="1807" width="8" style="230" customWidth="1"/>
    <col min="1808" max="2048" width="9" style="230"/>
    <col min="2049" max="2049" width="1.875" style="230" customWidth="1"/>
    <col min="2050" max="2050" width="6.25" style="230" customWidth="1"/>
    <col min="2051" max="2051" width="49.75" style="230" customWidth="1"/>
    <col min="2052" max="2052" width="14.875" style="230" customWidth="1"/>
    <col min="2053" max="2053" width="14.5" style="230" customWidth="1"/>
    <col min="2054" max="2054" width="27.5" style="230" bestFit="1" customWidth="1"/>
    <col min="2055" max="2055" width="27.5" style="230" customWidth="1"/>
    <col min="2056" max="2056" width="34" style="230" customWidth="1"/>
    <col min="2057" max="2057" width="28" style="230" customWidth="1"/>
    <col min="2058" max="2058" width="15.375" style="230" customWidth="1"/>
    <col min="2059" max="2059" width="10" style="230" bestFit="1" customWidth="1"/>
    <col min="2060" max="2062" width="9" style="230"/>
    <col min="2063" max="2063" width="8" style="230" customWidth="1"/>
    <col min="2064" max="2304" width="9" style="230"/>
    <col min="2305" max="2305" width="1.875" style="230" customWidth="1"/>
    <col min="2306" max="2306" width="6.25" style="230" customWidth="1"/>
    <col min="2307" max="2307" width="49.75" style="230" customWidth="1"/>
    <col min="2308" max="2308" width="14.875" style="230" customWidth="1"/>
    <col min="2309" max="2309" width="14.5" style="230" customWidth="1"/>
    <col min="2310" max="2310" width="27.5" style="230" bestFit="1" customWidth="1"/>
    <col min="2311" max="2311" width="27.5" style="230" customWidth="1"/>
    <col min="2312" max="2312" width="34" style="230" customWidth="1"/>
    <col min="2313" max="2313" width="28" style="230" customWidth="1"/>
    <col min="2314" max="2314" width="15.375" style="230" customWidth="1"/>
    <col min="2315" max="2315" width="10" style="230" bestFit="1" customWidth="1"/>
    <col min="2316" max="2318" width="9" style="230"/>
    <col min="2319" max="2319" width="8" style="230" customWidth="1"/>
    <col min="2320" max="2560" width="9" style="230"/>
    <col min="2561" max="2561" width="1.875" style="230" customWidth="1"/>
    <col min="2562" max="2562" width="6.25" style="230" customWidth="1"/>
    <col min="2563" max="2563" width="49.75" style="230" customWidth="1"/>
    <col min="2564" max="2564" width="14.875" style="230" customWidth="1"/>
    <col min="2565" max="2565" width="14.5" style="230" customWidth="1"/>
    <col min="2566" max="2566" width="27.5" style="230" bestFit="1" customWidth="1"/>
    <col min="2567" max="2567" width="27.5" style="230" customWidth="1"/>
    <col min="2568" max="2568" width="34" style="230" customWidth="1"/>
    <col min="2569" max="2569" width="28" style="230" customWidth="1"/>
    <col min="2570" max="2570" width="15.375" style="230" customWidth="1"/>
    <col min="2571" max="2571" width="10" style="230" bestFit="1" customWidth="1"/>
    <col min="2572" max="2574" width="9" style="230"/>
    <col min="2575" max="2575" width="8" style="230" customWidth="1"/>
    <col min="2576" max="2816" width="9" style="230"/>
    <col min="2817" max="2817" width="1.875" style="230" customWidth="1"/>
    <col min="2818" max="2818" width="6.25" style="230" customWidth="1"/>
    <col min="2819" max="2819" width="49.75" style="230" customWidth="1"/>
    <col min="2820" max="2820" width="14.875" style="230" customWidth="1"/>
    <col min="2821" max="2821" width="14.5" style="230" customWidth="1"/>
    <col min="2822" max="2822" width="27.5" style="230" bestFit="1" customWidth="1"/>
    <col min="2823" max="2823" width="27.5" style="230" customWidth="1"/>
    <col min="2824" max="2824" width="34" style="230" customWidth="1"/>
    <col min="2825" max="2825" width="28" style="230" customWidth="1"/>
    <col min="2826" max="2826" width="15.375" style="230" customWidth="1"/>
    <col min="2827" max="2827" width="10" style="230" bestFit="1" customWidth="1"/>
    <col min="2828" max="2830" width="9" style="230"/>
    <col min="2831" max="2831" width="8" style="230" customWidth="1"/>
    <col min="2832" max="3072" width="9" style="230"/>
    <col min="3073" max="3073" width="1.875" style="230" customWidth="1"/>
    <col min="3074" max="3074" width="6.25" style="230" customWidth="1"/>
    <col min="3075" max="3075" width="49.75" style="230" customWidth="1"/>
    <col min="3076" max="3076" width="14.875" style="230" customWidth="1"/>
    <col min="3077" max="3077" width="14.5" style="230" customWidth="1"/>
    <col min="3078" max="3078" width="27.5" style="230" bestFit="1" customWidth="1"/>
    <col min="3079" max="3079" width="27.5" style="230" customWidth="1"/>
    <col min="3080" max="3080" width="34" style="230" customWidth="1"/>
    <col min="3081" max="3081" width="28" style="230" customWidth="1"/>
    <col min="3082" max="3082" width="15.375" style="230" customWidth="1"/>
    <col min="3083" max="3083" width="10" style="230" bestFit="1" customWidth="1"/>
    <col min="3084" max="3086" width="9" style="230"/>
    <col min="3087" max="3087" width="8" style="230" customWidth="1"/>
    <col min="3088" max="3328" width="9" style="230"/>
    <col min="3329" max="3329" width="1.875" style="230" customWidth="1"/>
    <col min="3330" max="3330" width="6.25" style="230" customWidth="1"/>
    <col min="3331" max="3331" width="49.75" style="230" customWidth="1"/>
    <col min="3332" max="3332" width="14.875" style="230" customWidth="1"/>
    <col min="3333" max="3333" width="14.5" style="230" customWidth="1"/>
    <col min="3334" max="3334" width="27.5" style="230" bestFit="1" customWidth="1"/>
    <col min="3335" max="3335" width="27.5" style="230" customWidth="1"/>
    <col min="3336" max="3336" width="34" style="230" customWidth="1"/>
    <col min="3337" max="3337" width="28" style="230" customWidth="1"/>
    <col min="3338" max="3338" width="15.375" style="230" customWidth="1"/>
    <col min="3339" max="3339" width="10" style="230" bestFit="1" customWidth="1"/>
    <col min="3340" max="3342" width="9" style="230"/>
    <col min="3343" max="3343" width="8" style="230" customWidth="1"/>
    <col min="3344" max="3584" width="9" style="230"/>
    <col min="3585" max="3585" width="1.875" style="230" customWidth="1"/>
    <col min="3586" max="3586" width="6.25" style="230" customWidth="1"/>
    <col min="3587" max="3587" width="49.75" style="230" customWidth="1"/>
    <col min="3588" max="3588" width="14.875" style="230" customWidth="1"/>
    <col min="3589" max="3589" width="14.5" style="230" customWidth="1"/>
    <col min="3590" max="3590" width="27.5" style="230" bestFit="1" customWidth="1"/>
    <col min="3591" max="3591" width="27.5" style="230" customWidth="1"/>
    <col min="3592" max="3592" width="34" style="230" customWidth="1"/>
    <col min="3593" max="3593" width="28" style="230" customWidth="1"/>
    <col min="3594" max="3594" width="15.375" style="230" customWidth="1"/>
    <col min="3595" max="3595" width="10" style="230" bestFit="1" customWidth="1"/>
    <col min="3596" max="3598" width="9" style="230"/>
    <col min="3599" max="3599" width="8" style="230" customWidth="1"/>
    <col min="3600" max="3840" width="9" style="230"/>
    <col min="3841" max="3841" width="1.875" style="230" customWidth="1"/>
    <col min="3842" max="3842" width="6.25" style="230" customWidth="1"/>
    <col min="3843" max="3843" width="49.75" style="230" customWidth="1"/>
    <col min="3844" max="3844" width="14.875" style="230" customWidth="1"/>
    <col min="3845" max="3845" width="14.5" style="230" customWidth="1"/>
    <col min="3846" max="3846" width="27.5" style="230" bestFit="1" customWidth="1"/>
    <col min="3847" max="3847" width="27.5" style="230" customWidth="1"/>
    <col min="3848" max="3848" width="34" style="230" customWidth="1"/>
    <col min="3849" max="3849" width="28" style="230" customWidth="1"/>
    <col min="3850" max="3850" width="15.375" style="230" customWidth="1"/>
    <col min="3851" max="3851" width="10" style="230" bestFit="1" customWidth="1"/>
    <col min="3852" max="3854" width="9" style="230"/>
    <col min="3855" max="3855" width="8" style="230" customWidth="1"/>
    <col min="3856" max="4096" width="9" style="230"/>
    <col min="4097" max="4097" width="1.875" style="230" customWidth="1"/>
    <col min="4098" max="4098" width="6.25" style="230" customWidth="1"/>
    <col min="4099" max="4099" width="49.75" style="230" customWidth="1"/>
    <col min="4100" max="4100" width="14.875" style="230" customWidth="1"/>
    <col min="4101" max="4101" width="14.5" style="230" customWidth="1"/>
    <col min="4102" max="4102" width="27.5" style="230" bestFit="1" customWidth="1"/>
    <col min="4103" max="4103" width="27.5" style="230" customWidth="1"/>
    <col min="4104" max="4104" width="34" style="230" customWidth="1"/>
    <col min="4105" max="4105" width="28" style="230" customWidth="1"/>
    <col min="4106" max="4106" width="15.375" style="230" customWidth="1"/>
    <col min="4107" max="4107" width="10" style="230" bestFit="1" customWidth="1"/>
    <col min="4108" max="4110" width="9" style="230"/>
    <col min="4111" max="4111" width="8" style="230" customWidth="1"/>
    <col min="4112" max="4352" width="9" style="230"/>
    <col min="4353" max="4353" width="1.875" style="230" customWidth="1"/>
    <col min="4354" max="4354" width="6.25" style="230" customWidth="1"/>
    <col min="4355" max="4355" width="49.75" style="230" customWidth="1"/>
    <col min="4356" max="4356" width="14.875" style="230" customWidth="1"/>
    <col min="4357" max="4357" width="14.5" style="230" customWidth="1"/>
    <col min="4358" max="4358" width="27.5" style="230" bestFit="1" customWidth="1"/>
    <col min="4359" max="4359" width="27.5" style="230" customWidth="1"/>
    <col min="4360" max="4360" width="34" style="230" customWidth="1"/>
    <col min="4361" max="4361" width="28" style="230" customWidth="1"/>
    <col min="4362" max="4362" width="15.375" style="230" customWidth="1"/>
    <col min="4363" max="4363" width="10" style="230" bestFit="1" customWidth="1"/>
    <col min="4364" max="4366" width="9" style="230"/>
    <col min="4367" max="4367" width="8" style="230" customWidth="1"/>
    <col min="4368" max="4608" width="9" style="230"/>
    <col min="4609" max="4609" width="1.875" style="230" customWidth="1"/>
    <col min="4610" max="4610" width="6.25" style="230" customWidth="1"/>
    <col min="4611" max="4611" width="49.75" style="230" customWidth="1"/>
    <col min="4612" max="4612" width="14.875" style="230" customWidth="1"/>
    <col min="4613" max="4613" width="14.5" style="230" customWidth="1"/>
    <col min="4614" max="4614" width="27.5" style="230" bestFit="1" customWidth="1"/>
    <col min="4615" max="4615" width="27.5" style="230" customWidth="1"/>
    <col min="4616" max="4616" width="34" style="230" customWidth="1"/>
    <col min="4617" max="4617" width="28" style="230" customWidth="1"/>
    <col min="4618" max="4618" width="15.375" style="230" customWidth="1"/>
    <col min="4619" max="4619" width="10" style="230" bestFit="1" customWidth="1"/>
    <col min="4620" max="4622" width="9" style="230"/>
    <col min="4623" max="4623" width="8" style="230" customWidth="1"/>
    <col min="4624" max="4864" width="9" style="230"/>
    <col min="4865" max="4865" width="1.875" style="230" customWidth="1"/>
    <col min="4866" max="4866" width="6.25" style="230" customWidth="1"/>
    <col min="4867" max="4867" width="49.75" style="230" customWidth="1"/>
    <col min="4868" max="4868" width="14.875" style="230" customWidth="1"/>
    <col min="4869" max="4869" width="14.5" style="230" customWidth="1"/>
    <col min="4870" max="4870" width="27.5" style="230" bestFit="1" customWidth="1"/>
    <col min="4871" max="4871" width="27.5" style="230" customWidth="1"/>
    <col min="4872" max="4872" width="34" style="230" customWidth="1"/>
    <col min="4873" max="4873" width="28" style="230" customWidth="1"/>
    <col min="4874" max="4874" width="15.375" style="230" customWidth="1"/>
    <col min="4875" max="4875" width="10" style="230" bestFit="1" customWidth="1"/>
    <col min="4876" max="4878" width="9" style="230"/>
    <col min="4879" max="4879" width="8" style="230" customWidth="1"/>
    <col min="4880" max="5120" width="9" style="230"/>
    <col min="5121" max="5121" width="1.875" style="230" customWidth="1"/>
    <col min="5122" max="5122" width="6.25" style="230" customWidth="1"/>
    <col min="5123" max="5123" width="49.75" style="230" customWidth="1"/>
    <col min="5124" max="5124" width="14.875" style="230" customWidth="1"/>
    <col min="5125" max="5125" width="14.5" style="230" customWidth="1"/>
    <col min="5126" max="5126" width="27.5" style="230" bestFit="1" customWidth="1"/>
    <col min="5127" max="5127" width="27.5" style="230" customWidth="1"/>
    <col min="5128" max="5128" width="34" style="230" customWidth="1"/>
    <col min="5129" max="5129" width="28" style="230" customWidth="1"/>
    <col min="5130" max="5130" width="15.375" style="230" customWidth="1"/>
    <col min="5131" max="5131" width="10" style="230" bestFit="1" customWidth="1"/>
    <col min="5132" max="5134" width="9" style="230"/>
    <col min="5135" max="5135" width="8" style="230" customWidth="1"/>
    <col min="5136" max="5376" width="9" style="230"/>
    <col min="5377" max="5377" width="1.875" style="230" customWidth="1"/>
    <col min="5378" max="5378" width="6.25" style="230" customWidth="1"/>
    <col min="5379" max="5379" width="49.75" style="230" customWidth="1"/>
    <col min="5380" max="5380" width="14.875" style="230" customWidth="1"/>
    <col min="5381" max="5381" width="14.5" style="230" customWidth="1"/>
    <col min="5382" max="5382" width="27.5" style="230" bestFit="1" customWidth="1"/>
    <col min="5383" max="5383" width="27.5" style="230" customWidth="1"/>
    <col min="5384" max="5384" width="34" style="230" customWidth="1"/>
    <col min="5385" max="5385" width="28" style="230" customWidth="1"/>
    <col min="5386" max="5386" width="15.375" style="230" customWidth="1"/>
    <col min="5387" max="5387" width="10" style="230" bestFit="1" customWidth="1"/>
    <col min="5388" max="5390" width="9" style="230"/>
    <col min="5391" max="5391" width="8" style="230" customWidth="1"/>
    <col min="5392" max="5632" width="9" style="230"/>
    <col min="5633" max="5633" width="1.875" style="230" customWidth="1"/>
    <col min="5634" max="5634" width="6.25" style="230" customWidth="1"/>
    <col min="5635" max="5635" width="49.75" style="230" customWidth="1"/>
    <col min="5636" max="5636" width="14.875" style="230" customWidth="1"/>
    <col min="5637" max="5637" width="14.5" style="230" customWidth="1"/>
    <col min="5638" max="5638" width="27.5" style="230" bestFit="1" customWidth="1"/>
    <col min="5639" max="5639" width="27.5" style="230" customWidth="1"/>
    <col min="5640" max="5640" width="34" style="230" customWidth="1"/>
    <col min="5641" max="5641" width="28" style="230" customWidth="1"/>
    <col min="5642" max="5642" width="15.375" style="230" customWidth="1"/>
    <col min="5643" max="5643" width="10" style="230" bestFit="1" customWidth="1"/>
    <col min="5644" max="5646" width="9" style="230"/>
    <col min="5647" max="5647" width="8" style="230" customWidth="1"/>
    <col min="5648" max="5888" width="9" style="230"/>
    <col min="5889" max="5889" width="1.875" style="230" customWidth="1"/>
    <col min="5890" max="5890" width="6.25" style="230" customWidth="1"/>
    <col min="5891" max="5891" width="49.75" style="230" customWidth="1"/>
    <col min="5892" max="5892" width="14.875" style="230" customWidth="1"/>
    <col min="5893" max="5893" width="14.5" style="230" customWidth="1"/>
    <col min="5894" max="5894" width="27.5" style="230" bestFit="1" customWidth="1"/>
    <col min="5895" max="5895" width="27.5" style="230" customWidth="1"/>
    <col min="5896" max="5896" width="34" style="230" customWidth="1"/>
    <col min="5897" max="5897" width="28" style="230" customWidth="1"/>
    <col min="5898" max="5898" width="15.375" style="230" customWidth="1"/>
    <col min="5899" max="5899" width="10" style="230" bestFit="1" customWidth="1"/>
    <col min="5900" max="5902" width="9" style="230"/>
    <col min="5903" max="5903" width="8" style="230" customWidth="1"/>
    <col min="5904" max="6144" width="9" style="230"/>
    <col min="6145" max="6145" width="1.875" style="230" customWidth="1"/>
    <col min="6146" max="6146" width="6.25" style="230" customWidth="1"/>
    <col min="6147" max="6147" width="49.75" style="230" customWidth="1"/>
    <col min="6148" max="6148" width="14.875" style="230" customWidth="1"/>
    <col min="6149" max="6149" width="14.5" style="230" customWidth="1"/>
    <col min="6150" max="6150" width="27.5" style="230" bestFit="1" customWidth="1"/>
    <col min="6151" max="6151" width="27.5" style="230" customWidth="1"/>
    <col min="6152" max="6152" width="34" style="230" customWidth="1"/>
    <col min="6153" max="6153" width="28" style="230" customWidth="1"/>
    <col min="6154" max="6154" width="15.375" style="230" customWidth="1"/>
    <col min="6155" max="6155" width="10" style="230" bestFit="1" customWidth="1"/>
    <col min="6156" max="6158" width="9" style="230"/>
    <col min="6159" max="6159" width="8" style="230" customWidth="1"/>
    <col min="6160" max="6400" width="9" style="230"/>
    <col min="6401" max="6401" width="1.875" style="230" customWidth="1"/>
    <col min="6402" max="6402" width="6.25" style="230" customWidth="1"/>
    <col min="6403" max="6403" width="49.75" style="230" customWidth="1"/>
    <col min="6404" max="6404" width="14.875" style="230" customWidth="1"/>
    <col min="6405" max="6405" width="14.5" style="230" customWidth="1"/>
    <col min="6406" max="6406" width="27.5" style="230" bestFit="1" customWidth="1"/>
    <col min="6407" max="6407" width="27.5" style="230" customWidth="1"/>
    <col min="6408" max="6408" width="34" style="230" customWidth="1"/>
    <col min="6409" max="6409" width="28" style="230" customWidth="1"/>
    <col min="6410" max="6410" width="15.375" style="230" customWidth="1"/>
    <col min="6411" max="6411" width="10" style="230" bestFit="1" customWidth="1"/>
    <col min="6412" max="6414" width="9" style="230"/>
    <col min="6415" max="6415" width="8" style="230" customWidth="1"/>
    <col min="6416" max="6656" width="9" style="230"/>
    <col min="6657" max="6657" width="1.875" style="230" customWidth="1"/>
    <col min="6658" max="6658" width="6.25" style="230" customWidth="1"/>
    <col min="6659" max="6659" width="49.75" style="230" customWidth="1"/>
    <col min="6660" max="6660" width="14.875" style="230" customWidth="1"/>
    <col min="6661" max="6661" width="14.5" style="230" customWidth="1"/>
    <col min="6662" max="6662" width="27.5" style="230" bestFit="1" customWidth="1"/>
    <col min="6663" max="6663" width="27.5" style="230" customWidth="1"/>
    <col min="6664" max="6664" width="34" style="230" customWidth="1"/>
    <col min="6665" max="6665" width="28" style="230" customWidth="1"/>
    <col min="6666" max="6666" width="15.375" style="230" customWidth="1"/>
    <col min="6667" max="6667" width="10" style="230" bestFit="1" customWidth="1"/>
    <col min="6668" max="6670" width="9" style="230"/>
    <col min="6671" max="6671" width="8" style="230" customWidth="1"/>
    <col min="6672" max="6912" width="9" style="230"/>
    <col min="6913" max="6913" width="1.875" style="230" customWidth="1"/>
    <col min="6914" max="6914" width="6.25" style="230" customWidth="1"/>
    <col min="6915" max="6915" width="49.75" style="230" customWidth="1"/>
    <col min="6916" max="6916" width="14.875" style="230" customWidth="1"/>
    <col min="6917" max="6917" width="14.5" style="230" customWidth="1"/>
    <col min="6918" max="6918" width="27.5" style="230" bestFit="1" customWidth="1"/>
    <col min="6919" max="6919" width="27.5" style="230" customWidth="1"/>
    <col min="6920" max="6920" width="34" style="230" customWidth="1"/>
    <col min="6921" max="6921" width="28" style="230" customWidth="1"/>
    <col min="6922" max="6922" width="15.375" style="230" customWidth="1"/>
    <col min="6923" max="6923" width="10" style="230" bestFit="1" customWidth="1"/>
    <col min="6924" max="6926" width="9" style="230"/>
    <col min="6927" max="6927" width="8" style="230" customWidth="1"/>
    <col min="6928" max="7168" width="9" style="230"/>
    <col min="7169" max="7169" width="1.875" style="230" customWidth="1"/>
    <col min="7170" max="7170" width="6.25" style="230" customWidth="1"/>
    <col min="7171" max="7171" width="49.75" style="230" customWidth="1"/>
    <col min="7172" max="7172" width="14.875" style="230" customWidth="1"/>
    <col min="7173" max="7173" width="14.5" style="230" customWidth="1"/>
    <col min="7174" max="7174" width="27.5" style="230" bestFit="1" customWidth="1"/>
    <col min="7175" max="7175" width="27.5" style="230" customWidth="1"/>
    <col min="7176" max="7176" width="34" style="230" customWidth="1"/>
    <col min="7177" max="7177" width="28" style="230" customWidth="1"/>
    <col min="7178" max="7178" width="15.375" style="230" customWidth="1"/>
    <col min="7179" max="7179" width="10" style="230" bestFit="1" customWidth="1"/>
    <col min="7180" max="7182" width="9" style="230"/>
    <col min="7183" max="7183" width="8" style="230" customWidth="1"/>
    <col min="7184" max="7424" width="9" style="230"/>
    <col min="7425" max="7425" width="1.875" style="230" customWidth="1"/>
    <col min="7426" max="7426" width="6.25" style="230" customWidth="1"/>
    <col min="7427" max="7427" width="49.75" style="230" customWidth="1"/>
    <col min="7428" max="7428" width="14.875" style="230" customWidth="1"/>
    <col min="7429" max="7429" width="14.5" style="230" customWidth="1"/>
    <col min="7430" max="7430" width="27.5" style="230" bestFit="1" customWidth="1"/>
    <col min="7431" max="7431" width="27.5" style="230" customWidth="1"/>
    <col min="7432" max="7432" width="34" style="230" customWidth="1"/>
    <col min="7433" max="7433" width="28" style="230" customWidth="1"/>
    <col min="7434" max="7434" width="15.375" style="230" customWidth="1"/>
    <col min="7435" max="7435" width="10" style="230" bestFit="1" customWidth="1"/>
    <col min="7436" max="7438" width="9" style="230"/>
    <col min="7439" max="7439" width="8" style="230" customWidth="1"/>
    <col min="7440" max="7680" width="9" style="230"/>
    <col min="7681" max="7681" width="1.875" style="230" customWidth="1"/>
    <col min="7682" max="7682" width="6.25" style="230" customWidth="1"/>
    <col min="7683" max="7683" width="49.75" style="230" customWidth="1"/>
    <col min="7684" max="7684" width="14.875" style="230" customWidth="1"/>
    <col min="7685" max="7685" width="14.5" style="230" customWidth="1"/>
    <col min="7686" max="7686" width="27.5" style="230" bestFit="1" customWidth="1"/>
    <col min="7687" max="7687" width="27.5" style="230" customWidth="1"/>
    <col min="7688" max="7688" width="34" style="230" customWidth="1"/>
    <col min="7689" max="7689" width="28" style="230" customWidth="1"/>
    <col min="7690" max="7690" width="15.375" style="230" customWidth="1"/>
    <col min="7691" max="7691" width="10" style="230" bestFit="1" customWidth="1"/>
    <col min="7692" max="7694" width="9" style="230"/>
    <col min="7695" max="7695" width="8" style="230" customWidth="1"/>
    <col min="7696" max="7936" width="9" style="230"/>
    <col min="7937" max="7937" width="1.875" style="230" customWidth="1"/>
    <col min="7938" max="7938" width="6.25" style="230" customWidth="1"/>
    <col min="7939" max="7939" width="49.75" style="230" customWidth="1"/>
    <col min="7940" max="7940" width="14.875" style="230" customWidth="1"/>
    <col min="7941" max="7941" width="14.5" style="230" customWidth="1"/>
    <col min="7942" max="7942" width="27.5" style="230" bestFit="1" customWidth="1"/>
    <col min="7943" max="7943" width="27.5" style="230" customWidth="1"/>
    <col min="7944" max="7944" width="34" style="230" customWidth="1"/>
    <col min="7945" max="7945" width="28" style="230" customWidth="1"/>
    <col min="7946" max="7946" width="15.375" style="230" customWidth="1"/>
    <col min="7947" max="7947" width="10" style="230" bestFit="1" customWidth="1"/>
    <col min="7948" max="7950" width="9" style="230"/>
    <col min="7951" max="7951" width="8" style="230" customWidth="1"/>
    <col min="7952" max="8192" width="9" style="230"/>
    <col min="8193" max="8193" width="1.875" style="230" customWidth="1"/>
    <col min="8194" max="8194" width="6.25" style="230" customWidth="1"/>
    <col min="8195" max="8195" width="49.75" style="230" customWidth="1"/>
    <col min="8196" max="8196" width="14.875" style="230" customWidth="1"/>
    <col min="8197" max="8197" width="14.5" style="230" customWidth="1"/>
    <col min="8198" max="8198" width="27.5" style="230" bestFit="1" customWidth="1"/>
    <col min="8199" max="8199" width="27.5" style="230" customWidth="1"/>
    <col min="8200" max="8200" width="34" style="230" customWidth="1"/>
    <col min="8201" max="8201" width="28" style="230" customWidth="1"/>
    <col min="8202" max="8202" width="15.375" style="230" customWidth="1"/>
    <col min="8203" max="8203" width="10" style="230" bestFit="1" customWidth="1"/>
    <col min="8204" max="8206" width="9" style="230"/>
    <col min="8207" max="8207" width="8" style="230" customWidth="1"/>
    <col min="8208" max="8448" width="9" style="230"/>
    <col min="8449" max="8449" width="1.875" style="230" customWidth="1"/>
    <col min="8450" max="8450" width="6.25" style="230" customWidth="1"/>
    <col min="8451" max="8451" width="49.75" style="230" customWidth="1"/>
    <col min="8452" max="8452" width="14.875" style="230" customWidth="1"/>
    <col min="8453" max="8453" width="14.5" style="230" customWidth="1"/>
    <col min="8454" max="8454" width="27.5" style="230" bestFit="1" customWidth="1"/>
    <col min="8455" max="8455" width="27.5" style="230" customWidth="1"/>
    <col min="8456" max="8456" width="34" style="230" customWidth="1"/>
    <col min="8457" max="8457" width="28" style="230" customWidth="1"/>
    <col min="8458" max="8458" width="15.375" style="230" customWidth="1"/>
    <col min="8459" max="8459" width="10" style="230" bestFit="1" customWidth="1"/>
    <col min="8460" max="8462" width="9" style="230"/>
    <col min="8463" max="8463" width="8" style="230" customWidth="1"/>
    <col min="8464" max="8704" width="9" style="230"/>
    <col min="8705" max="8705" width="1.875" style="230" customWidth="1"/>
    <col min="8706" max="8706" width="6.25" style="230" customWidth="1"/>
    <col min="8707" max="8707" width="49.75" style="230" customWidth="1"/>
    <col min="8708" max="8708" width="14.875" style="230" customWidth="1"/>
    <col min="8709" max="8709" width="14.5" style="230" customWidth="1"/>
    <col min="8710" max="8710" width="27.5" style="230" bestFit="1" customWidth="1"/>
    <col min="8711" max="8711" width="27.5" style="230" customWidth="1"/>
    <col min="8712" max="8712" width="34" style="230" customWidth="1"/>
    <col min="8713" max="8713" width="28" style="230" customWidth="1"/>
    <col min="8714" max="8714" width="15.375" style="230" customWidth="1"/>
    <col min="8715" max="8715" width="10" style="230" bestFit="1" customWidth="1"/>
    <col min="8716" max="8718" width="9" style="230"/>
    <col min="8719" max="8719" width="8" style="230" customWidth="1"/>
    <col min="8720" max="8960" width="9" style="230"/>
    <col min="8961" max="8961" width="1.875" style="230" customWidth="1"/>
    <col min="8962" max="8962" width="6.25" style="230" customWidth="1"/>
    <col min="8963" max="8963" width="49.75" style="230" customWidth="1"/>
    <col min="8964" max="8964" width="14.875" style="230" customWidth="1"/>
    <col min="8965" max="8965" width="14.5" style="230" customWidth="1"/>
    <col min="8966" max="8966" width="27.5" style="230" bestFit="1" customWidth="1"/>
    <col min="8967" max="8967" width="27.5" style="230" customWidth="1"/>
    <col min="8968" max="8968" width="34" style="230" customWidth="1"/>
    <col min="8969" max="8969" width="28" style="230" customWidth="1"/>
    <col min="8970" max="8970" width="15.375" style="230" customWidth="1"/>
    <col min="8971" max="8971" width="10" style="230" bestFit="1" customWidth="1"/>
    <col min="8972" max="8974" width="9" style="230"/>
    <col min="8975" max="8975" width="8" style="230" customWidth="1"/>
    <col min="8976" max="9216" width="9" style="230"/>
    <col min="9217" max="9217" width="1.875" style="230" customWidth="1"/>
    <col min="9218" max="9218" width="6.25" style="230" customWidth="1"/>
    <col min="9219" max="9219" width="49.75" style="230" customWidth="1"/>
    <col min="9220" max="9220" width="14.875" style="230" customWidth="1"/>
    <col min="9221" max="9221" width="14.5" style="230" customWidth="1"/>
    <col min="9222" max="9222" width="27.5" style="230" bestFit="1" customWidth="1"/>
    <col min="9223" max="9223" width="27.5" style="230" customWidth="1"/>
    <col min="9224" max="9224" width="34" style="230" customWidth="1"/>
    <col min="9225" max="9225" width="28" style="230" customWidth="1"/>
    <col min="9226" max="9226" width="15.375" style="230" customWidth="1"/>
    <col min="9227" max="9227" width="10" style="230" bestFit="1" customWidth="1"/>
    <col min="9228" max="9230" width="9" style="230"/>
    <col min="9231" max="9231" width="8" style="230" customWidth="1"/>
    <col min="9232" max="9472" width="9" style="230"/>
    <col min="9473" max="9473" width="1.875" style="230" customWidth="1"/>
    <col min="9474" max="9474" width="6.25" style="230" customWidth="1"/>
    <col min="9475" max="9475" width="49.75" style="230" customWidth="1"/>
    <col min="9476" max="9476" width="14.875" style="230" customWidth="1"/>
    <col min="9477" max="9477" width="14.5" style="230" customWidth="1"/>
    <col min="9478" max="9478" width="27.5" style="230" bestFit="1" customWidth="1"/>
    <col min="9479" max="9479" width="27.5" style="230" customWidth="1"/>
    <col min="9480" max="9480" width="34" style="230" customWidth="1"/>
    <col min="9481" max="9481" width="28" style="230" customWidth="1"/>
    <col min="9482" max="9482" width="15.375" style="230" customWidth="1"/>
    <col min="9483" max="9483" width="10" style="230" bestFit="1" customWidth="1"/>
    <col min="9484" max="9486" width="9" style="230"/>
    <col min="9487" max="9487" width="8" style="230" customWidth="1"/>
    <col min="9488" max="9728" width="9" style="230"/>
    <col min="9729" max="9729" width="1.875" style="230" customWidth="1"/>
    <col min="9730" max="9730" width="6.25" style="230" customWidth="1"/>
    <col min="9731" max="9731" width="49.75" style="230" customWidth="1"/>
    <col min="9732" max="9732" width="14.875" style="230" customWidth="1"/>
    <col min="9733" max="9733" width="14.5" style="230" customWidth="1"/>
    <col min="9734" max="9734" width="27.5" style="230" bestFit="1" customWidth="1"/>
    <col min="9735" max="9735" width="27.5" style="230" customWidth="1"/>
    <col min="9736" max="9736" width="34" style="230" customWidth="1"/>
    <col min="9737" max="9737" width="28" style="230" customWidth="1"/>
    <col min="9738" max="9738" width="15.375" style="230" customWidth="1"/>
    <col min="9739" max="9739" width="10" style="230" bestFit="1" customWidth="1"/>
    <col min="9740" max="9742" width="9" style="230"/>
    <col min="9743" max="9743" width="8" style="230" customWidth="1"/>
    <col min="9744" max="9984" width="9" style="230"/>
    <col min="9985" max="9985" width="1.875" style="230" customWidth="1"/>
    <col min="9986" max="9986" width="6.25" style="230" customWidth="1"/>
    <col min="9987" max="9987" width="49.75" style="230" customWidth="1"/>
    <col min="9988" max="9988" width="14.875" style="230" customWidth="1"/>
    <col min="9989" max="9989" width="14.5" style="230" customWidth="1"/>
    <col min="9990" max="9990" width="27.5" style="230" bestFit="1" customWidth="1"/>
    <col min="9991" max="9991" width="27.5" style="230" customWidth="1"/>
    <col min="9992" max="9992" width="34" style="230" customWidth="1"/>
    <col min="9993" max="9993" width="28" style="230" customWidth="1"/>
    <col min="9994" max="9994" width="15.375" style="230" customWidth="1"/>
    <col min="9995" max="9995" width="10" style="230" bestFit="1" customWidth="1"/>
    <col min="9996" max="9998" width="9" style="230"/>
    <col min="9999" max="9999" width="8" style="230" customWidth="1"/>
    <col min="10000" max="10240" width="9" style="230"/>
    <col min="10241" max="10241" width="1.875" style="230" customWidth="1"/>
    <col min="10242" max="10242" width="6.25" style="230" customWidth="1"/>
    <col min="10243" max="10243" width="49.75" style="230" customWidth="1"/>
    <col min="10244" max="10244" width="14.875" style="230" customWidth="1"/>
    <col min="10245" max="10245" width="14.5" style="230" customWidth="1"/>
    <col min="10246" max="10246" width="27.5" style="230" bestFit="1" customWidth="1"/>
    <col min="10247" max="10247" width="27.5" style="230" customWidth="1"/>
    <col min="10248" max="10248" width="34" style="230" customWidth="1"/>
    <col min="10249" max="10249" width="28" style="230" customWidth="1"/>
    <col min="10250" max="10250" width="15.375" style="230" customWidth="1"/>
    <col min="10251" max="10251" width="10" style="230" bestFit="1" customWidth="1"/>
    <col min="10252" max="10254" width="9" style="230"/>
    <col min="10255" max="10255" width="8" style="230" customWidth="1"/>
    <col min="10256" max="10496" width="9" style="230"/>
    <col min="10497" max="10497" width="1.875" style="230" customWidth="1"/>
    <col min="10498" max="10498" width="6.25" style="230" customWidth="1"/>
    <col min="10499" max="10499" width="49.75" style="230" customWidth="1"/>
    <col min="10500" max="10500" width="14.875" style="230" customWidth="1"/>
    <col min="10501" max="10501" width="14.5" style="230" customWidth="1"/>
    <col min="10502" max="10502" width="27.5" style="230" bestFit="1" customWidth="1"/>
    <col min="10503" max="10503" width="27.5" style="230" customWidth="1"/>
    <col min="10504" max="10504" width="34" style="230" customWidth="1"/>
    <col min="10505" max="10505" width="28" style="230" customWidth="1"/>
    <col min="10506" max="10506" width="15.375" style="230" customWidth="1"/>
    <col min="10507" max="10507" width="10" style="230" bestFit="1" customWidth="1"/>
    <col min="10508" max="10510" width="9" style="230"/>
    <col min="10511" max="10511" width="8" style="230" customWidth="1"/>
    <col min="10512" max="10752" width="9" style="230"/>
    <col min="10753" max="10753" width="1.875" style="230" customWidth="1"/>
    <col min="10754" max="10754" width="6.25" style="230" customWidth="1"/>
    <col min="10755" max="10755" width="49.75" style="230" customWidth="1"/>
    <col min="10756" max="10756" width="14.875" style="230" customWidth="1"/>
    <col min="10757" max="10757" width="14.5" style="230" customWidth="1"/>
    <col min="10758" max="10758" width="27.5" style="230" bestFit="1" customWidth="1"/>
    <col min="10759" max="10759" width="27.5" style="230" customWidth="1"/>
    <col min="10760" max="10760" width="34" style="230" customWidth="1"/>
    <col min="10761" max="10761" width="28" style="230" customWidth="1"/>
    <col min="10762" max="10762" width="15.375" style="230" customWidth="1"/>
    <col min="10763" max="10763" width="10" style="230" bestFit="1" customWidth="1"/>
    <col min="10764" max="10766" width="9" style="230"/>
    <col min="10767" max="10767" width="8" style="230" customWidth="1"/>
    <col min="10768" max="11008" width="9" style="230"/>
    <col min="11009" max="11009" width="1.875" style="230" customWidth="1"/>
    <col min="11010" max="11010" width="6.25" style="230" customWidth="1"/>
    <col min="11011" max="11011" width="49.75" style="230" customWidth="1"/>
    <col min="11012" max="11012" width="14.875" style="230" customWidth="1"/>
    <col min="11013" max="11013" width="14.5" style="230" customWidth="1"/>
    <col min="11014" max="11014" width="27.5" style="230" bestFit="1" customWidth="1"/>
    <col min="11015" max="11015" width="27.5" style="230" customWidth="1"/>
    <col min="11016" max="11016" width="34" style="230" customWidth="1"/>
    <col min="11017" max="11017" width="28" style="230" customWidth="1"/>
    <col min="11018" max="11018" width="15.375" style="230" customWidth="1"/>
    <col min="11019" max="11019" width="10" style="230" bestFit="1" customWidth="1"/>
    <col min="11020" max="11022" width="9" style="230"/>
    <col min="11023" max="11023" width="8" style="230" customWidth="1"/>
    <col min="11024" max="11264" width="9" style="230"/>
    <col min="11265" max="11265" width="1.875" style="230" customWidth="1"/>
    <col min="11266" max="11266" width="6.25" style="230" customWidth="1"/>
    <col min="11267" max="11267" width="49.75" style="230" customWidth="1"/>
    <col min="11268" max="11268" width="14.875" style="230" customWidth="1"/>
    <col min="11269" max="11269" width="14.5" style="230" customWidth="1"/>
    <col min="11270" max="11270" width="27.5" style="230" bestFit="1" customWidth="1"/>
    <col min="11271" max="11271" width="27.5" style="230" customWidth="1"/>
    <col min="11272" max="11272" width="34" style="230" customWidth="1"/>
    <col min="11273" max="11273" width="28" style="230" customWidth="1"/>
    <col min="11274" max="11274" width="15.375" style="230" customWidth="1"/>
    <col min="11275" max="11275" width="10" style="230" bestFit="1" customWidth="1"/>
    <col min="11276" max="11278" width="9" style="230"/>
    <col min="11279" max="11279" width="8" style="230" customWidth="1"/>
    <col min="11280" max="11520" width="9" style="230"/>
    <col min="11521" max="11521" width="1.875" style="230" customWidth="1"/>
    <col min="11522" max="11522" width="6.25" style="230" customWidth="1"/>
    <col min="11523" max="11523" width="49.75" style="230" customWidth="1"/>
    <col min="11524" max="11524" width="14.875" style="230" customWidth="1"/>
    <col min="11525" max="11525" width="14.5" style="230" customWidth="1"/>
    <col min="11526" max="11526" width="27.5" style="230" bestFit="1" customWidth="1"/>
    <col min="11527" max="11527" width="27.5" style="230" customWidth="1"/>
    <col min="11528" max="11528" width="34" style="230" customWidth="1"/>
    <col min="11529" max="11529" width="28" style="230" customWidth="1"/>
    <col min="11530" max="11530" width="15.375" style="230" customWidth="1"/>
    <col min="11531" max="11531" width="10" style="230" bestFit="1" customWidth="1"/>
    <col min="11532" max="11534" width="9" style="230"/>
    <col min="11535" max="11535" width="8" style="230" customWidth="1"/>
    <col min="11536" max="11776" width="9" style="230"/>
    <col min="11777" max="11777" width="1.875" style="230" customWidth="1"/>
    <col min="11778" max="11778" width="6.25" style="230" customWidth="1"/>
    <col min="11779" max="11779" width="49.75" style="230" customWidth="1"/>
    <col min="11780" max="11780" width="14.875" style="230" customWidth="1"/>
    <col min="11781" max="11781" width="14.5" style="230" customWidth="1"/>
    <col min="11782" max="11782" width="27.5" style="230" bestFit="1" customWidth="1"/>
    <col min="11783" max="11783" width="27.5" style="230" customWidth="1"/>
    <col min="11784" max="11784" width="34" style="230" customWidth="1"/>
    <col min="11785" max="11785" width="28" style="230" customWidth="1"/>
    <col min="11786" max="11786" width="15.375" style="230" customWidth="1"/>
    <col min="11787" max="11787" width="10" style="230" bestFit="1" customWidth="1"/>
    <col min="11788" max="11790" width="9" style="230"/>
    <col min="11791" max="11791" width="8" style="230" customWidth="1"/>
    <col min="11792" max="12032" width="9" style="230"/>
    <col min="12033" max="12033" width="1.875" style="230" customWidth="1"/>
    <col min="12034" max="12034" width="6.25" style="230" customWidth="1"/>
    <col min="12035" max="12035" width="49.75" style="230" customWidth="1"/>
    <col min="12036" max="12036" width="14.875" style="230" customWidth="1"/>
    <col min="12037" max="12037" width="14.5" style="230" customWidth="1"/>
    <col min="12038" max="12038" width="27.5" style="230" bestFit="1" customWidth="1"/>
    <col min="12039" max="12039" width="27.5" style="230" customWidth="1"/>
    <col min="12040" max="12040" width="34" style="230" customWidth="1"/>
    <col min="12041" max="12041" width="28" style="230" customWidth="1"/>
    <col min="12042" max="12042" width="15.375" style="230" customWidth="1"/>
    <col min="12043" max="12043" width="10" style="230" bestFit="1" customWidth="1"/>
    <col min="12044" max="12046" width="9" style="230"/>
    <col min="12047" max="12047" width="8" style="230" customWidth="1"/>
    <col min="12048" max="12288" width="9" style="230"/>
    <col min="12289" max="12289" width="1.875" style="230" customWidth="1"/>
    <col min="12290" max="12290" width="6.25" style="230" customWidth="1"/>
    <col min="12291" max="12291" width="49.75" style="230" customWidth="1"/>
    <col min="12292" max="12292" width="14.875" style="230" customWidth="1"/>
    <col min="12293" max="12293" width="14.5" style="230" customWidth="1"/>
    <col min="12294" max="12294" width="27.5" style="230" bestFit="1" customWidth="1"/>
    <col min="12295" max="12295" width="27.5" style="230" customWidth="1"/>
    <col min="12296" max="12296" width="34" style="230" customWidth="1"/>
    <col min="12297" max="12297" width="28" style="230" customWidth="1"/>
    <col min="12298" max="12298" width="15.375" style="230" customWidth="1"/>
    <col min="12299" max="12299" width="10" style="230" bestFit="1" customWidth="1"/>
    <col min="12300" max="12302" width="9" style="230"/>
    <col min="12303" max="12303" width="8" style="230" customWidth="1"/>
    <col min="12304" max="12544" width="9" style="230"/>
    <col min="12545" max="12545" width="1.875" style="230" customWidth="1"/>
    <col min="12546" max="12546" width="6.25" style="230" customWidth="1"/>
    <col min="12547" max="12547" width="49.75" style="230" customWidth="1"/>
    <col min="12548" max="12548" width="14.875" style="230" customWidth="1"/>
    <col min="12549" max="12549" width="14.5" style="230" customWidth="1"/>
    <col min="12550" max="12550" width="27.5" style="230" bestFit="1" customWidth="1"/>
    <col min="12551" max="12551" width="27.5" style="230" customWidth="1"/>
    <col min="12552" max="12552" width="34" style="230" customWidth="1"/>
    <col min="12553" max="12553" width="28" style="230" customWidth="1"/>
    <col min="12554" max="12554" width="15.375" style="230" customWidth="1"/>
    <col min="12555" max="12555" width="10" style="230" bestFit="1" customWidth="1"/>
    <col min="12556" max="12558" width="9" style="230"/>
    <col min="12559" max="12559" width="8" style="230" customWidth="1"/>
    <col min="12560" max="12800" width="9" style="230"/>
    <col min="12801" max="12801" width="1.875" style="230" customWidth="1"/>
    <col min="12802" max="12802" width="6.25" style="230" customWidth="1"/>
    <col min="12803" max="12803" width="49.75" style="230" customWidth="1"/>
    <col min="12804" max="12804" width="14.875" style="230" customWidth="1"/>
    <col min="12805" max="12805" width="14.5" style="230" customWidth="1"/>
    <col min="12806" max="12806" width="27.5" style="230" bestFit="1" customWidth="1"/>
    <col min="12807" max="12807" width="27.5" style="230" customWidth="1"/>
    <col min="12808" max="12808" width="34" style="230" customWidth="1"/>
    <col min="12809" max="12809" width="28" style="230" customWidth="1"/>
    <col min="12810" max="12810" width="15.375" style="230" customWidth="1"/>
    <col min="12811" max="12811" width="10" style="230" bestFit="1" customWidth="1"/>
    <col min="12812" max="12814" width="9" style="230"/>
    <col min="12815" max="12815" width="8" style="230" customWidth="1"/>
    <col min="12816" max="13056" width="9" style="230"/>
    <col min="13057" max="13057" width="1.875" style="230" customWidth="1"/>
    <col min="13058" max="13058" width="6.25" style="230" customWidth="1"/>
    <col min="13059" max="13059" width="49.75" style="230" customWidth="1"/>
    <col min="13060" max="13060" width="14.875" style="230" customWidth="1"/>
    <col min="13061" max="13061" width="14.5" style="230" customWidth="1"/>
    <col min="13062" max="13062" width="27.5" style="230" bestFit="1" customWidth="1"/>
    <col min="13063" max="13063" width="27.5" style="230" customWidth="1"/>
    <col min="13064" max="13064" width="34" style="230" customWidth="1"/>
    <col min="13065" max="13065" width="28" style="230" customWidth="1"/>
    <col min="13066" max="13066" width="15.375" style="230" customWidth="1"/>
    <col min="13067" max="13067" width="10" style="230" bestFit="1" customWidth="1"/>
    <col min="13068" max="13070" width="9" style="230"/>
    <col min="13071" max="13071" width="8" style="230" customWidth="1"/>
    <col min="13072" max="13312" width="9" style="230"/>
    <col min="13313" max="13313" width="1.875" style="230" customWidth="1"/>
    <col min="13314" max="13314" width="6.25" style="230" customWidth="1"/>
    <col min="13315" max="13315" width="49.75" style="230" customWidth="1"/>
    <col min="13316" max="13316" width="14.875" style="230" customWidth="1"/>
    <col min="13317" max="13317" width="14.5" style="230" customWidth="1"/>
    <col min="13318" max="13318" width="27.5" style="230" bestFit="1" customWidth="1"/>
    <col min="13319" max="13319" width="27.5" style="230" customWidth="1"/>
    <col min="13320" max="13320" width="34" style="230" customWidth="1"/>
    <col min="13321" max="13321" width="28" style="230" customWidth="1"/>
    <col min="13322" max="13322" width="15.375" style="230" customWidth="1"/>
    <col min="13323" max="13323" width="10" style="230" bestFit="1" customWidth="1"/>
    <col min="13324" max="13326" width="9" style="230"/>
    <col min="13327" max="13327" width="8" style="230" customWidth="1"/>
    <col min="13328" max="13568" width="9" style="230"/>
    <col min="13569" max="13569" width="1.875" style="230" customWidth="1"/>
    <col min="13570" max="13570" width="6.25" style="230" customWidth="1"/>
    <col min="13571" max="13571" width="49.75" style="230" customWidth="1"/>
    <col min="13572" max="13572" width="14.875" style="230" customWidth="1"/>
    <col min="13573" max="13573" width="14.5" style="230" customWidth="1"/>
    <col min="13574" max="13574" width="27.5" style="230" bestFit="1" customWidth="1"/>
    <col min="13575" max="13575" width="27.5" style="230" customWidth="1"/>
    <col min="13576" max="13576" width="34" style="230" customWidth="1"/>
    <col min="13577" max="13577" width="28" style="230" customWidth="1"/>
    <col min="13578" max="13578" width="15.375" style="230" customWidth="1"/>
    <col min="13579" max="13579" width="10" style="230" bestFit="1" customWidth="1"/>
    <col min="13580" max="13582" width="9" style="230"/>
    <col min="13583" max="13583" width="8" style="230" customWidth="1"/>
    <col min="13584" max="13824" width="9" style="230"/>
    <col min="13825" max="13825" width="1.875" style="230" customWidth="1"/>
    <col min="13826" max="13826" width="6.25" style="230" customWidth="1"/>
    <col min="13827" max="13827" width="49.75" style="230" customWidth="1"/>
    <col min="13828" max="13828" width="14.875" style="230" customWidth="1"/>
    <col min="13829" max="13829" width="14.5" style="230" customWidth="1"/>
    <col min="13830" max="13830" width="27.5" style="230" bestFit="1" customWidth="1"/>
    <col min="13831" max="13831" width="27.5" style="230" customWidth="1"/>
    <col min="13832" max="13832" width="34" style="230" customWidth="1"/>
    <col min="13833" max="13833" width="28" style="230" customWidth="1"/>
    <col min="13834" max="13834" width="15.375" style="230" customWidth="1"/>
    <col min="13835" max="13835" width="10" style="230" bestFit="1" customWidth="1"/>
    <col min="13836" max="13838" width="9" style="230"/>
    <col min="13839" max="13839" width="8" style="230" customWidth="1"/>
    <col min="13840" max="14080" width="9" style="230"/>
    <col min="14081" max="14081" width="1.875" style="230" customWidth="1"/>
    <col min="14082" max="14082" width="6.25" style="230" customWidth="1"/>
    <col min="14083" max="14083" width="49.75" style="230" customWidth="1"/>
    <col min="14084" max="14084" width="14.875" style="230" customWidth="1"/>
    <col min="14085" max="14085" width="14.5" style="230" customWidth="1"/>
    <col min="14086" max="14086" width="27.5" style="230" bestFit="1" customWidth="1"/>
    <col min="14087" max="14087" width="27.5" style="230" customWidth="1"/>
    <col min="14088" max="14088" width="34" style="230" customWidth="1"/>
    <col min="14089" max="14089" width="28" style="230" customWidth="1"/>
    <col min="14090" max="14090" width="15.375" style="230" customWidth="1"/>
    <col min="14091" max="14091" width="10" style="230" bestFit="1" customWidth="1"/>
    <col min="14092" max="14094" width="9" style="230"/>
    <col min="14095" max="14095" width="8" style="230" customWidth="1"/>
    <col min="14096" max="14336" width="9" style="230"/>
    <col min="14337" max="14337" width="1.875" style="230" customWidth="1"/>
    <col min="14338" max="14338" width="6.25" style="230" customWidth="1"/>
    <col min="14339" max="14339" width="49.75" style="230" customWidth="1"/>
    <col min="14340" max="14340" width="14.875" style="230" customWidth="1"/>
    <col min="14341" max="14341" width="14.5" style="230" customWidth="1"/>
    <col min="14342" max="14342" width="27.5" style="230" bestFit="1" customWidth="1"/>
    <col min="14343" max="14343" width="27.5" style="230" customWidth="1"/>
    <col min="14344" max="14344" width="34" style="230" customWidth="1"/>
    <col min="14345" max="14345" width="28" style="230" customWidth="1"/>
    <col min="14346" max="14346" width="15.375" style="230" customWidth="1"/>
    <col min="14347" max="14347" width="10" style="230" bestFit="1" customWidth="1"/>
    <col min="14348" max="14350" width="9" style="230"/>
    <col min="14351" max="14351" width="8" style="230" customWidth="1"/>
    <col min="14352" max="14592" width="9" style="230"/>
    <col min="14593" max="14593" width="1.875" style="230" customWidth="1"/>
    <col min="14594" max="14594" width="6.25" style="230" customWidth="1"/>
    <col min="14595" max="14595" width="49.75" style="230" customWidth="1"/>
    <col min="14596" max="14596" width="14.875" style="230" customWidth="1"/>
    <col min="14597" max="14597" width="14.5" style="230" customWidth="1"/>
    <col min="14598" max="14598" width="27.5" style="230" bestFit="1" customWidth="1"/>
    <col min="14599" max="14599" width="27.5" style="230" customWidth="1"/>
    <col min="14600" max="14600" width="34" style="230" customWidth="1"/>
    <col min="14601" max="14601" width="28" style="230" customWidth="1"/>
    <col min="14602" max="14602" width="15.375" style="230" customWidth="1"/>
    <col min="14603" max="14603" width="10" style="230" bestFit="1" customWidth="1"/>
    <col min="14604" max="14606" width="9" style="230"/>
    <col min="14607" max="14607" width="8" style="230" customWidth="1"/>
    <col min="14608" max="14848" width="9" style="230"/>
    <col min="14849" max="14849" width="1.875" style="230" customWidth="1"/>
    <col min="14850" max="14850" width="6.25" style="230" customWidth="1"/>
    <col min="14851" max="14851" width="49.75" style="230" customWidth="1"/>
    <col min="14852" max="14852" width="14.875" style="230" customWidth="1"/>
    <col min="14853" max="14853" width="14.5" style="230" customWidth="1"/>
    <col min="14854" max="14854" width="27.5" style="230" bestFit="1" customWidth="1"/>
    <col min="14855" max="14855" width="27.5" style="230" customWidth="1"/>
    <col min="14856" max="14856" width="34" style="230" customWidth="1"/>
    <col min="14857" max="14857" width="28" style="230" customWidth="1"/>
    <col min="14858" max="14858" width="15.375" style="230" customWidth="1"/>
    <col min="14859" max="14859" width="10" style="230" bestFit="1" customWidth="1"/>
    <col min="14860" max="14862" width="9" style="230"/>
    <col min="14863" max="14863" width="8" style="230" customWidth="1"/>
    <col min="14864" max="15104" width="9" style="230"/>
    <col min="15105" max="15105" width="1.875" style="230" customWidth="1"/>
    <col min="15106" max="15106" width="6.25" style="230" customWidth="1"/>
    <col min="15107" max="15107" width="49.75" style="230" customWidth="1"/>
    <col min="15108" max="15108" width="14.875" style="230" customWidth="1"/>
    <col min="15109" max="15109" width="14.5" style="230" customWidth="1"/>
    <col min="15110" max="15110" width="27.5" style="230" bestFit="1" customWidth="1"/>
    <col min="15111" max="15111" width="27.5" style="230" customWidth="1"/>
    <col min="15112" max="15112" width="34" style="230" customWidth="1"/>
    <col min="15113" max="15113" width="28" style="230" customWidth="1"/>
    <col min="15114" max="15114" width="15.375" style="230" customWidth="1"/>
    <col min="15115" max="15115" width="10" style="230" bestFit="1" customWidth="1"/>
    <col min="15116" max="15118" width="9" style="230"/>
    <col min="15119" max="15119" width="8" style="230" customWidth="1"/>
    <col min="15120" max="15360" width="9" style="230"/>
    <col min="15361" max="15361" width="1.875" style="230" customWidth="1"/>
    <col min="15362" max="15362" width="6.25" style="230" customWidth="1"/>
    <col min="15363" max="15363" width="49.75" style="230" customWidth="1"/>
    <col min="15364" max="15364" width="14.875" style="230" customWidth="1"/>
    <col min="15365" max="15365" width="14.5" style="230" customWidth="1"/>
    <col min="15366" max="15366" width="27.5" style="230" bestFit="1" customWidth="1"/>
    <col min="15367" max="15367" width="27.5" style="230" customWidth="1"/>
    <col min="15368" max="15368" width="34" style="230" customWidth="1"/>
    <col min="15369" max="15369" width="28" style="230" customWidth="1"/>
    <col min="15370" max="15370" width="15.375" style="230" customWidth="1"/>
    <col min="15371" max="15371" width="10" style="230" bestFit="1" customWidth="1"/>
    <col min="15372" max="15374" width="9" style="230"/>
    <col min="15375" max="15375" width="8" style="230" customWidth="1"/>
    <col min="15376" max="15616" width="9" style="230"/>
    <col min="15617" max="15617" width="1.875" style="230" customWidth="1"/>
    <col min="15618" max="15618" width="6.25" style="230" customWidth="1"/>
    <col min="15619" max="15619" width="49.75" style="230" customWidth="1"/>
    <col min="15620" max="15620" width="14.875" style="230" customWidth="1"/>
    <col min="15621" max="15621" width="14.5" style="230" customWidth="1"/>
    <col min="15622" max="15622" width="27.5" style="230" bestFit="1" customWidth="1"/>
    <col min="15623" max="15623" width="27.5" style="230" customWidth="1"/>
    <col min="15624" max="15624" width="34" style="230" customWidth="1"/>
    <col min="15625" max="15625" width="28" style="230" customWidth="1"/>
    <col min="15626" max="15626" width="15.375" style="230" customWidth="1"/>
    <col min="15627" max="15627" width="10" style="230" bestFit="1" customWidth="1"/>
    <col min="15628" max="15630" width="9" style="230"/>
    <col min="15631" max="15631" width="8" style="230" customWidth="1"/>
    <col min="15632" max="15872" width="9" style="230"/>
    <col min="15873" max="15873" width="1.875" style="230" customWidth="1"/>
    <col min="15874" max="15874" width="6.25" style="230" customWidth="1"/>
    <col min="15875" max="15875" width="49.75" style="230" customWidth="1"/>
    <col min="15876" max="15876" width="14.875" style="230" customWidth="1"/>
    <col min="15877" max="15877" width="14.5" style="230" customWidth="1"/>
    <col min="15878" max="15878" width="27.5" style="230" bestFit="1" customWidth="1"/>
    <col min="15879" max="15879" width="27.5" style="230" customWidth="1"/>
    <col min="15880" max="15880" width="34" style="230" customWidth="1"/>
    <col min="15881" max="15881" width="28" style="230" customWidth="1"/>
    <col min="15882" max="15882" width="15.375" style="230" customWidth="1"/>
    <col min="15883" max="15883" width="10" style="230" bestFit="1" customWidth="1"/>
    <col min="15884" max="15886" width="9" style="230"/>
    <col min="15887" max="15887" width="8" style="230" customWidth="1"/>
    <col min="15888" max="16128" width="9" style="230"/>
    <col min="16129" max="16129" width="1.875" style="230" customWidth="1"/>
    <col min="16130" max="16130" width="6.25" style="230" customWidth="1"/>
    <col min="16131" max="16131" width="49.75" style="230" customWidth="1"/>
    <col min="16132" max="16132" width="14.875" style="230" customWidth="1"/>
    <col min="16133" max="16133" width="14.5" style="230" customWidth="1"/>
    <col min="16134" max="16134" width="27.5" style="230" bestFit="1" customWidth="1"/>
    <col min="16135" max="16135" width="27.5" style="230" customWidth="1"/>
    <col min="16136" max="16136" width="34" style="230" customWidth="1"/>
    <col min="16137" max="16137" width="28" style="230" customWidth="1"/>
    <col min="16138" max="16138" width="15.375" style="230" customWidth="1"/>
    <col min="16139" max="16139" width="10" style="230" bestFit="1" customWidth="1"/>
    <col min="16140" max="16142" width="9" style="230"/>
    <col min="16143" max="16143" width="8" style="230" customWidth="1"/>
    <col min="16144" max="16384" width="9" style="230"/>
  </cols>
  <sheetData>
    <row r="1" spans="2:17" ht="13.5" thickBot="1" x14ac:dyDescent="0.25">
      <c r="B1" s="316" t="s">
        <v>247</v>
      </c>
      <c r="C1" s="317"/>
      <c r="D1" s="317"/>
      <c r="E1" s="317"/>
      <c r="F1" s="317"/>
      <c r="G1" s="253"/>
      <c r="H1" s="59"/>
      <c r="I1" s="59"/>
    </row>
    <row r="2" spans="2:17" ht="18.75" customHeight="1" thickBot="1" x14ac:dyDescent="0.25">
      <c r="B2" s="225" t="s">
        <v>9</v>
      </c>
      <c r="C2" s="318" t="s">
        <v>59</v>
      </c>
      <c r="D2" s="319"/>
      <c r="E2" s="90"/>
      <c r="F2" s="95"/>
      <c r="G2" s="252" t="s">
        <v>73</v>
      </c>
      <c r="H2" s="59"/>
      <c r="I2" s="59"/>
      <c r="J2" s="254"/>
      <c r="K2" s="230"/>
      <c r="N2" s="233">
        <v>0</v>
      </c>
      <c r="O2" s="230" t="s">
        <v>227</v>
      </c>
      <c r="P2" s="233">
        <v>0</v>
      </c>
      <c r="Q2" s="233">
        <v>0</v>
      </c>
    </row>
    <row r="3" spans="2:17" ht="15.75" customHeight="1" x14ac:dyDescent="0.2">
      <c r="B3" s="62" t="s">
        <v>13</v>
      </c>
      <c r="C3" s="63" t="s">
        <v>12</v>
      </c>
      <c r="D3" s="79"/>
      <c r="E3" s="79"/>
      <c r="F3" s="96"/>
      <c r="G3" s="64"/>
      <c r="H3" s="59"/>
      <c r="I3" s="59"/>
      <c r="J3" s="255"/>
      <c r="K3" s="230"/>
      <c r="N3" s="233">
        <v>0.7</v>
      </c>
      <c r="O3" s="230" t="s">
        <v>228</v>
      </c>
      <c r="P3" s="233">
        <v>0.2</v>
      </c>
      <c r="Q3" s="233">
        <v>0.7</v>
      </c>
    </row>
    <row r="4" spans="2:17" ht="30" customHeight="1" x14ac:dyDescent="0.2">
      <c r="B4" s="65"/>
      <c r="C4" s="66" t="s">
        <v>11</v>
      </c>
      <c r="D4" s="80"/>
      <c r="E4" s="80"/>
      <c r="F4" s="97"/>
      <c r="G4" s="67"/>
      <c r="H4" s="59"/>
      <c r="I4" s="59"/>
      <c r="J4" s="256"/>
      <c r="K4" s="230"/>
      <c r="N4" s="233">
        <v>0.8</v>
      </c>
      <c r="P4" s="233">
        <v>0.4</v>
      </c>
      <c r="Q4" s="233">
        <v>1</v>
      </c>
    </row>
    <row r="5" spans="2:17" x14ac:dyDescent="0.2">
      <c r="B5" s="68"/>
      <c r="C5" s="69" t="s">
        <v>10</v>
      </c>
      <c r="D5" s="81"/>
      <c r="E5" s="81"/>
      <c r="F5" s="98"/>
      <c r="G5" s="70"/>
      <c r="H5" s="59"/>
      <c r="I5" s="59"/>
      <c r="J5" s="255"/>
      <c r="K5" s="230"/>
      <c r="N5" s="233">
        <v>1</v>
      </c>
      <c r="P5" s="233">
        <v>0.6</v>
      </c>
      <c r="Q5" s="233"/>
    </row>
    <row r="6" spans="2:17" ht="15.75" thickBot="1" x14ac:dyDescent="0.3">
      <c r="B6" s="226"/>
      <c r="C6" s="227"/>
      <c r="D6" s="226"/>
      <c r="E6" s="226"/>
      <c r="F6" s="226"/>
      <c r="G6" s="226"/>
      <c r="H6" s="228"/>
      <c r="I6" s="228"/>
      <c r="J6" s="257"/>
      <c r="K6" s="230"/>
      <c r="N6" s="233">
        <v>0</v>
      </c>
      <c r="P6" s="233">
        <v>1</v>
      </c>
    </row>
    <row r="7" spans="2:17" ht="15.75" thickBot="1" x14ac:dyDescent="0.3">
      <c r="B7" s="406" t="s">
        <v>232</v>
      </c>
      <c r="C7" s="407"/>
      <c r="D7" s="407"/>
      <c r="E7" s="407"/>
      <c r="F7" s="407"/>
      <c r="G7" s="235"/>
      <c r="H7" s="236"/>
      <c r="I7" s="237"/>
      <c r="J7" s="258"/>
      <c r="K7" s="259"/>
    </row>
    <row r="8" spans="2:17" ht="15.75" customHeight="1" thickBot="1" x14ac:dyDescent="0.3">
      <c r="B8" s="238" t="s">
        <v>6</v>
      </c>
      <c r="C8" s="397" t="s">
        <v>219</v>
      </c>
      <c r="D8" s="399" t="s">
        <v>220</v>
      </c>
      <c r="E8" s="400"/>
      <c r="F8" s="401" t="s">
        <v>221</v>
      </c>
      <c r="G8" s="402" t="s">
        <v>222</v>
      </c>
      <c r="H8" s="404" t="s">
        <v>231</v>
      </c>
      <c r="I8" s="395" t="s">
        <v>223</v>
      </c>
      <c r="J8" s="393" t="s">
        <v>229</v>
      </c>
      <c r="K8" s="395" t="s">
        <v>230</v>
      </c>
    </row>
    <row r="9" spans="2:17" ht="13.5" customHeight="1" thickBot="1" x14ac:dyDescent="0.3">
      <c r="B9" s="239"/>
      <c r="C9" s="398"/>
      <c r="D9" s="240" t="s">
        <v>74</v>
      </c>
      <c r="E9" s="240" t="s">
        <v>224</v>
      </c>
      <c r="F9" s="398"/>
      <c r="G9" s="403"/>
      <c r="H9" s="405"/>
      <c r="I9" s="396"/>
      <c r="J9" s="394"/>
      <c r="K9" s="396"/>
    </row>
    <row r="10" spans="2:17" ht="138.75" customHeight="1" thickBot="1" x14ac:dyDescent="0.3">
      <c r="B10" s="241" t="s">
        <v>225</v>
      </c>
      <c r="C10" s="260" t="s">
        <v>235</v>
      </c>
      <c r="D10" s="242"/>
      <c r="E10" s="243"/>
      <c r="F10" s="229" t="s">
        <v>237</v>
      </c>
      <c r="G10" s="244"/>
      <c r="H10" s="245" t="s">
        <v>233</v>
      </c>
      <c r="I10" s="246">
        <v>0.8</v>
      </c>
      <c r="J10" s="247">
        <v>1</v>
      </c>
      <c r="K10" s="248">
        <f t="shared" ref="K10" si="0">I10*J10</f>
        <v>0.8</v>
      </c>
    </row>
    <row r="11" spans="2:17" ht="138.75" customHeight="1" thickBot="1" x14ac:dyDescent="0.3">
      <c r="B11" s="241" t="s">
        <v>226</v>
      </c>
      <c r="C11" s="260" t="s">
        <v>236</v>
      </c>
      <c r="D11" s="242"/>
      <c r="E11" s="243"/>
      <c r="F11" s="229" t="s">
        <v>238</v>
      </c>
      <c r="G11" s="244"/>
      <c r="H11" s="245" t="s">
        <v>233</v>
      </c>
      <c r="I11" s="264">
        <v>0.2</v>
      </c>
      <c r="J11" s="247">
        <v>1</v>
      </c>
      <c r="K11" s="248">
        <f t="shared" ref="K11" si="1">I11*J11</f>
        <v>0.2</v>
      </c>
    </row>
    <row r="12" spans="2:17" ht="13.5" thickBot="1" x14ac:dyDescent="0.3">
      <c r="H12" s="249"/>
      <c r="I12" s="249"/>
      <c r="J12" s="250" t="s">
        <v>138</v>
      </c>
      <c r="K12" s="251">
        <f>SUM(K10:K11)</f>
        <v>1</v>
      </c>
    </row>
  </sheetData>
  <dataConsolidate/>
  <mergeCells count="11">
    <mergeCell ref="J8:J9"/>
    <mergeCell ref="K8:K9"/>
    <mergeCell ref="B1:F1"/>
    <mergeCell ref="C2:D2"/>
    <mergeCell ref="C8:C9"/>
    <mergeCell ref="D8:E8"/>
    <mergeCell ref="F8:F9"/>
    <mergeCell ref="G8:G9"/>
    <mergeCell ref="H8:H9"/>
    <mergeCell ref="I8:I9"/>
    <mergeCell ref="B7:F7"/>
  </mergeCells>
  <dataValidations count="6">
    <dataValidation type="list" allowBlank="1" showInputMessage="1" showErrorMessage="1" sqref="J65515 JF65515 TB65515 ACX65515 AMT65515 AWP65515 BGL65515 BQH65515 CAD65515 CJZ65515 CTV65515 DDR65515 DNN65515 DXJ65515 EHF65515 ERB65515 FAX65515 FKT65515 FUP65515 GEL65515 GOH65515 GYD65515 HHZ65515 HRV65515 IBR65515 ILN65515 IVJ65515 JFF65515 JPB65515 JYX65515 KIT65515 KSP65515 LCL65515 LMH65515 LWD65515 MFZ65515 MPV65515 MZR65515 NJN65515 NTJ65515 ODF65515 ONB65515 OWX65515 PGT65515 PQP65515 QAL65515 QKH65515 QUD65515 RDZ65515 RNV65515 RXR65515 SHN65515 SRJ65515 TBF65515 TLB65515 TUX65515 UET65515 UOP65515 UYL65515 VIH65515 VSD65515 WBZ65515 WLV65515 WVR65515 J131051 JF131051 TB131051 ACX131051 AMT131051 AWP131051 BGL131051 BQH131051 CAD131051 CJZ131051 CTV131051 DDR131051 DNN131051 DXJ131051 EHF131051 ERB131051 FAX131051 FKT131051 FUP131051 GEL131051 GOH131051 GYD131051 HHZ131051 HRV131051 IBR131051 ILN131051 IVJ131051 JFF131051 JPB131051 JYX131051 KIT131051 KSP131051 LCL131051 LMH131051 LWD131051 MFZ131051 MPV131051 MZR131051 NJN131051 NTJ131051 ODF131051 ONB131051 OWX131051 PGT131051 PQP131051 QAL131051 QKH131051 QUD131051 RDZ131051 RNV131051 RXR131051 SHN131051 SRJ131051 TBF131051 TLB131051 TUX131051 UET131051 UOP131051 UYL131051 VIH131051 VSD131051 WBZ131051 WLV131051 WVR131051 J196587 JF196587 TB196587 ACX196587 AMT196587 AWP196587 BGL196587 BQH196587 CAD196587 CJZ196587 CTV196587 DDR196587 DNN196587 DXJ196587 EHF196587 ERB196587 FAX196587 FKT196587 FUP196587 GEL196587 GOH196587 GYD196587 HHZ196587 HRV196587 IBR196587 ILN196587 IVJ196587 JFF196587 JPB196587 JYX196587 KIT196587 KSP196587 LCL196587 LMH196587 LWD196587 MFZ196587 MPV196587 MZR196587 NJN196587 NTJ196587 ODF196587 ONB196587 OWX196587 PGT196587 PQP196587 QAL196587 QKH196587 QUD196587 RDZ196587 RNV196587 RXR196587 SHN196587 SRJ196587 TBF196587 TLB196587 TUX196587 UET196587 UOP196587 UYL196587 VIH196587 VSD196587 WBZ196587 WLV196587 WVR196587 J262123 JF262123 TB262123 ACX262123 AMT262123 AWP262123 BGL262123 BQH262123 CAD262123 CJZ262123 CTV262123 DDR262123 DNN262123 DXJ262123 EHF262123 ERB262123 FAX262123 FKT262123 FUP262123 GEL262123 GOH262123 GYD262123 HHZ262123 HRV262123 IBR262123 ILN262123 IVJ262123 JFF262123 JPB262123 JYX262123 KIT262123 KSP262123 LCL262123 LMH262123 LWD262123 MFZ262123 MPV262123 MZR262123 NJN262123 NTJ262123 ODF262123 ONB262123 OWX262123 PGT262123 PQP262123 QAL262123 QKH262123 QUD262123 RDZ262123 RNV262123 RXR262123 SHN262123 SRJ262123 TBF262123 TLB262123 TUX262123 UET262123 UOP262123 UYL262123 VIH262123 VSD262123 WBZ262123 WLV262123 WVR262123 J327659 JF327659 TB327659 ACX327659 AMT327659 AWP327659 BGL327659 BQH327659 CAD327659 CJZ327659 CTV327659 DDR327659 DNN327659 DXJ327659 EHF327659 ERB327659 FAX327659 FKT327659 FUP327659 GEL327659 GOH327659 GYD327659 HHZ327659 HRV327659 IBR327659 ILN327659 IVJ327659 JFF327659 JPB327659 JYX327659 KIT327659 KSP327659 LCL327659 LMH327659 LWD327659 MFZ327659 MPV327659 MZR327659 NJN327659 NTJ327659 ODF327659 ONB327659 OWX327659 PGT327659 PQP327659 QAL327659 QKH327659 QUD327659 RDZ327659 RNV327659 RXR327659 SHN327659 SRJ327659 TBF327659 TLB327659 TUX327659 UET327659 UOP327659 UYL327659 VIH327659 VSD327659 WBZ327659 WLV327659 WVR327659 J393195 JF393195 TB393195 ACX393195 AMT393195 AWP393195 BGL393195 BQH393195 CAD393195 CJZ393195 CTV393195 DDR393195 DNN393195 DXJ393195 EHF393195 ERB393195 FAX393195 FKT393195 FUP393195 GEL393195 GOH393195 GYD393195 HHZ393195 HRV393195 IBR393195 ILN393195 IVJ393195 JFF393195 JPB393195 JYX393195 KIT393195 KSP393195 LCL393195 LMH393195 LWD393195 MFZ393195 MPV393195 MZR393195 NJN393195 NTJ393195 ODF393195 ONB393195 OWX393195 PGT393195 PQP393195 QAL393195 QKH393195 QUD393195 RDZ393195 RNV393195 RXR393195 SHN393195 SRJ393195 TBF393195 TLB393195 TUX393195 UET393195 UOP393195 UYL393195 VIH393195 VSD393195 WBZ393195 WLV393195 WVR393195 J458731 JF458731 TB458731 ACX458731 AMT458731 AWP458731 BGL458731 BQH458731 CAD458731 CJZ458731 CTV458731 DDR458731 DNN458731 DXJ458731 EHF458731 ERB458731 FAX458731 FKT458731 FUP458731 GEL458731 GOH458731 GYD458731 HHZ458731 HRV458731 IBR458731 ILN458731 IVJ458731 JFF458731 JPB458731 JYX458731 KIT458731 KSP458731 LCL458731 LMH458731 LWD458731 MFZ458731 MPV458731 MZR458731 NJN458731 NTJ458731 ODF458731 ONB458731 OWX458731 PGT458731 PQP458731 QAL458731 QKH458731 QUD458731 RDZ458731 RNV458731 RXR458731 SHN458731 SRJ458731 TBF458731 TLB458731 TUX458731 UET458731 UOP458731 UYL458731 VIH458731 VSD458731 WBZ458731 WLV458731 WVR458731 J524267 JF524267 TB524267 ACX524267 AMT524267 AWP524267 BGL524267 BQH524267 CAD524267 CJZ524267 CTV524267 DDR524267 DNN524267 DXJ524267 EHF524267 ERB524267 FAX524267 FKT524267 FUP524267 GEL524267 GOH524267 GYD524267 HHZ524267 HRV524267 IBR524267 ILN524267 IVJ524267 JFF524267 JPB524267 JYX524267 KIT524267 KSP524267 LCL524267 LMH524267 LWD524267 MFZ524267 MPV524267 MZR524267 NJN524267 NTJ524267 ODF524267 ONB524267 OWX524267 PGT524267 PQP524267 QAL524267 QKH524267 QUD524267 RDZ524267 RNV524267 RXR524267 SHN524267 SRJ524267 TBF524267 TLB524267 TUX524267 UET524267 UOP524267 UYL524267 VIH524267 VSD524267 WBZ524267 WLV524267 WVR524267 J589803 JF589803 TB589803 ACX589803 AMT589803 AWP589803 BGL589803 BQH589803 CAD589803 CJZ589803 CTV589803 DDR589803 DNN589803 DXJ589803 EHF589803 ERB589803 FAX589803 FKT589803 FUP589803 GEL589803 GOH589803 GYD589803 HHZ589803 HRV589803 IBR589803 ILN589803 IVJ589803 JFF589803 JPB589803 JYX589803 KIT589803 KSP589803 LCL589803 LMH589803 LWD589803 MFZ589803 MPV589803 MZR589803 NJN589803 NTJ589803 ODF589803 ONB589803 OWX589803 PGT589803 PQP589803 QAL589803 QKH589803 QUD589803 RDZ589803 RNV589803 RXR589803 SHN589803 SRJ589803 TBF589803 TLB589803 TUX589803 UET589803 UOP589803 UYL589803 VIH589803 VSD589803 WBZ589803 WLV589803 WVR589803 J655339 JF655339 TB655339 ACX655339 AMT655339 AWP655339 BGL655339 BQH655339 CAD655339 CJZ655339 CTV655339 DDR655339 DNN655339 DXJ655339 EHF655339 ERB655339 FAX655339 FKT655339 FUP655339 GEL655339 GOH655339 GYD655339 HHZ655339 HRV655339 IBR655339 ILN655339 IVJ655339 JFF655339 JPB655339 JYX655339 KIT655339 KSP655339 LCL655339 LMH655339 LWD655339 MFZ655339 MPV655339 MZR655339 NJN655339 NTJ655339 ODF655339 ONB655339 OWX655339 PGT655339 PQP655339 QAL655339 QKH655339 QUD655339 RDZ655339 RNV655339 RXR655339 SHN655339 SRJ655339 TBF655339 TLB655339 TUX655339 UET655339 UOP655339 UYL655339 VIH655339 VSD655339 WBZ655339 WLV655339 WVR655339 J720875 JF720875 TB720875 ACX720875 AMT720875 AWP720875 BGL720875 BQH720875 CAD720875 CJZ720875 CTV720875 DDR720875 DNN720875 DXJ720875 EHF720875 ERB720875 FAX720875 FKT720875 FUP720875 GEL720875 GOH720875 GYD720875 HHZ720875 HRV720875 IBR720875 ILN720875 IVJ720875 JFF720875 JPB720875 JYX720875 KIT720875 KSP720875 LCL720875 LMH720875 LWD720875 MFZ720875 MPV720875 MZR720875 NJN720875 NTJ720875 ODF720875 ONB720875 OWX720875 PGT720875 PQP720875 QAL720875 QKH720875 QUD720875 RDZ720875 RNV720875 RXR720875 SHN720875 SRJ720875 TBF720875 TLB720875 TUX720875 UET720875 UOP720875 UYL720875 VIH720875 VSD720875 WBZ720875 WLV720875 WVR720875 J786411 JF786411 TB786411 ACX786411 AMT786411 AWP786411 BGL786411 BQH786411 CAD786411 CJZ786411 CTV786411 DDR786411 DNN786411 DXJ786411 EHF786411 ERB786411 FAX786411 FKT786411 FUP786411 GEL786411 GOH786411 GYD786411 HHZ786411 HRV786411 IBR786411 ILN786411 IVJ786411 JFF786411 JPB786411 JYX786411 KIT786411 KSP786411 LCL786411 LMH786411 LWD786411 MFZ786411 MPV786411 MZR786411 NJN786411 NTJ786411 ODF786411 ONB786411 OWX786411 PGT786411 PQP786411 QAL786411 QKH786411 QUD786411 RDZ786411 RNV786411 RXR786411 SHN786411 SRJ786411 TBF786411 TLB786411 TUX786411 UET786411 UOP786411 UYL786411 VIH786411 VSD786411 WBZ786411 WLV786411 WVR786411 J851947 JF851947 TB851947 ACX851947 AMT851947 AWP851947 BGL851947 BQH851947 CAD851947 CJZ851947 CTV851947 DDR851947 DNN851947 DXJ851947 EHF851947 ERB851947 FAX851947 FKT851947 FUP851947 GEL851947 GOH851947 GYD851947 HHZ851947 HRV851947 IBR851947 ILN851947 IVJ851947 JFF851947 JPB851947 JYX851947 KIT851947 KSP851947 LCL851947 LMH851947 LWD851947 MFZ851947 MPV851947 MZR851947 NJN851947 NTJ851947 ODF851947 ONB851947 OWX851947 PGT851947 PQP851947 QAL851947 QKH851947 QUD851947 RDZ851947 RNV851947 RXR851947 SHN851947 SRJ851947 TBF851947 TLB851947 TUX851947 UET851947 UOP851947 UYL851947 VIH851947 VSD851947 WBZ851947 WLV851947 WVR851947 J917483 JF917483 TB917483 ACX917483 AMT917483 AWP917483 BGL917483 BQH917483 CAD917483 CJZ917483 CTV917483 DDR917483 DNN917483 DXJ917483 EHF917483 ERB917483 FAX917483 FKT917483 FUP917483 GEL917483 GOH917483 GYD917483 HHZ917483 HRV917483 IBR917483 ILN917483 IVJ917483 JFF917483 JPB917483 JYX917483 KIT917483 KSP917483 LCL917483 LMH917483 LWD917483 MFZ917483 MPV917483 MZR917483 NJN917483 NTJ917483 ODF917483 ONB917483 OWX917483 PGT917483 PQP917483 QAL917483 QKH917483 QUD917483 RDZ917483 RNV917483 RXR917483 SHN917483 SRJ917483 TBF917483 TLB917483 TUX917483 UET917483 UOP917483 UYL917483 VIH917483 VSD917483 WBZ917483 WLV917483 WVR917483 J983019 JF983019 TB983019 ACX983019 AMT983019 AWP983019 BGL983019 BQH983019 CAD983019 CJZ983019 CTV983019 DDR983019 DNN983019 DXJ983019 EHF983019 ERB983019 FAX983019 FKT983019 FUP983019 GEL983019 GOH983019 GYD983019 HHZ983019 HRV983019 IBR983019 ILN983019 IVJ983019 JFF983019 JPB983019 JYX983019 KIT983019 KSP983019 LCL983019 LMH983019 LWD983019 MFZ983019 MPV983019 MZR983019 NJN983019 NTJ983019 ODF983019 ONB983019 OWX983019 PGT983019 PQP983019 QAL983019 QKH983019 QUD983019 RDZ983019 RNV983019 RXR983019 SHN983019 SRJ983019 TBF983019 TLB983019 TUX983019 UET983019 UOP983019 UYL983019 VIH983019 VSD983019 WBZ983019 WLV983019 WVR983019" xr:uid="{E104FC15-12ED-4E2F-85F7-BBC81822F065}">
      <formula1>$Q$2:$Q$4</formula1>
    </dataValidation>
    <dataValidation type="list" allowBlank="1" showInputMessage="1" showErrorMessage="1" sqref="JF10:JF11 TB10:TB11 ACX10:ACX11 AMT10:AMT11 AWP10:AWP11 BGL10:BGL11 BQH10:BQH11 CAD10:CAD11 CJZ10:CJZ11 CTV10:CTV11 DDR10:DDR11 DNN10:DNN11 DXJ10:DXJ11 EHF10:EHF11 ERB10:ERB11 FAX10:FAX11 FKT10:FKT11 FUP10:FUP11 GEL10:GEL11 GOH10:GOH11 GYD10:GYD11 HHZ10:HHZ11 HRV10:HRV11 IBR10:IBR11 ILN10:ILN11 IVJ10:IVJ11 JFF10:JFF11 JPB10:JPB11 JYX10:JYX11 KIT10:KIT11 KSP10:KSP11 LCL10:LCL11 LMH10:LMH11 LWD10:LWD11 MFZ10:MFZ11 MPV10:MPV11 MZR10:MZR11 NJN10:NJN11 NTJ10:NTJ11 ODF10:ODF11 ONB10:ONB11 OWX10:OWX11 PGT10:PGT11 PQP10:PQP11 QAL10:QAL11 QKH10:QKH11 QUD10:QUD11 RDZ10:RDZ11 RNV10:RNV11 RXR10:RXR11 SHN10:SHN11 SRJ10:SRJ11 TBF10:TBF11 TLB10:TLB11 TUX10:TUX11 UET10:UET11 UOP10:UOP11 UYL10:UYL11 VIH10:VIH11 VSD10:VSD11 WBZ10:WBZ11 WLV10:WLV11 WVR10:WVR11 WVR983014 J65510 JF65510 TB65510 ACX65510 AMT65510 AWP65510 BGL65510 BQH65510 CAD65510 CJZ65510 CTV65510 DDR65510 DNN65510 DXJ65510 EHF65510 ERB65510 FAX65510 FKT65510 FUP65510 GEL65510 GOH65510 GYD65510 HHZ65510 HRV65510 IBR65510 ILN65510 IVJ65510 JFF65510 JPB65510 JYX65510 KIT65510 KSP65510 LCL65510 LMH65510 LWD65510 MFZ65510 MPV65510 MZR65510 NJN65510 NTJ65510 ODF65510 ONB65510 OWX65510 PGT65510 PQP65510 QAL65510 QKH65510 QUD65510 RDZ65510 RNV65510 RXR65510 SHN65510 SRJ65510 TBF65510 TLB65510 TUX65510 UET65510 UOP65510 UYL65510 VIH65510 VSD65510 WBZ65510 WLV65510 WVR65510 J131046 JF131046 TB131046 ACX131046 AMT131046 AWP131046 BGL131046 BQH131046 CAD131046 CJZ131046 CTV131046 DDR131046 DNN131046 DXJ131046 EHF131046 ERB131046 FAX131046 FKT131046 FUP131046 GEL131046 GOH131046 GYD131046 HHZ131046 HRV131046 IBR131046 ILN131046 IVJ131046 JFF131046 JPB131046 JYX131046 KIT131046 KSP131046 LCL131046 LMH131046 LWD131046 MFZ131046 MPV131046 MZR131046 NJN131046 NTJ131046 ODF131046 ONB131046 OWX131046 PGT131046 PQP131046 QAL131046 QKH131046 QUD131046 RDZ131046 RNV131046 RXR131046 SHN131046 SRJ131046 TBF131046 TLB131046 TUX131046 UET131046 UOP131046 UYL131046 VIH131046 VSD131046 WBZ131046 WLV131046 WVR131046 J196582 JF196582 TB196582 ACX196582 AMT196582 AWP196582 BGL196582 BQH196582 CAD196582 CJZ196582 CTV196582 DDR196582 DNN196582 DXJ196582 EHF196582 ERB196582 FAX196582 FKT196582 FUP196582 GEL196582 GOH196582 GYD196582 HHZ196582 HRV196582 IBR196582 ILN196582 IVJ196582 JFF196582 JPB196582 JYX196582 KIT196582 KSP196582 LCL196582 LMH196582 LWD196582 MFZ196582 MPV196582 MZR196582 NJN196582 NTJ196582 ODF196582 ONB196582 OWX196582 PGT196582 PQP196582 QAL196582 QKH196582 QUD196582 RDZ196582 RNV196582 RXR196582 SHN196582 SRJ196582 TBF196582 TLB196582 TUX196582 UET196582 UOP196582 UYL196582 VIH196582 VSD196582 WBZ196582 WLV196582 WVR196582 J262118 JF262118 TB262118 ACX262118 AMT262118 AWP262118 BGL262118 BQH262118 CAD262118 CJZ262118 CTV262118 DDR262118 DNN262118 DXJ262118 EHF262118 ERB262118 FAX262118 FKT262118 FUP262118 GEL262118 GOH262118 GYD262118 HHZ262118 HRV262118 IBR262118 ILN262118 IVJ262118 JFF262118 JPB262118 JYX262118 KIT262118 KSP262118 LCL262118 LMH262118 LWD262118 MFZ262118 MPV262118 MZR262118 NJN262118 NTJ262118 ODF262118 ONB262118 OWX262118 PGT262118 PQP262118 QAL262118 QKH262118 QUD262118 RDZ262118 RNV262118 RXR262118 SHN262118 SRJ262118 TBF262118 TLB262118 TUX262118 UET262118 UOP262118 UYL262118 VIH262118 VSD262118 WBZ262118 WLV262118 WVR262118 J327654 JF327654 TB327654 ACX327654 AMT327654 AWP327654 BGL327654 BQH327654 CAD327654 CJZ327654 CTV327654 DDR327654 DNN327654 DXJ327654 EHF327654 ERB327654 FAX327654 FKT327654 FUP327654 GEL327654 GOH327654 GYD327654 HHZ327654 HRV327654 IBR327654 ILN327654 IVJ327654 JFF327654 JPB327654 JYX327654 KIT327654 KSP327654 LCL327654 LMH327654 LWD327654 MFZ327654 MPV327654 MZR327654 NJN327654 NTJ327654 ODF327654 ONB327654 OWX327654 PGT327654 PQP327654 QAL327654 QKH327654 QUD327654 RDZ327654 RNV327654 RXR327654 SHN327654 SRJ327654 TBF327654 TLB327654 TUX327654 UET327654 UOP327654 UYL327654 VIH327654 VSD327654 WBZ327654 WLV327654 WVR327654 J393190 JF393190 TB393190 ACX393190 AMT393190 AWP393190 BGL393190 BQH393190 CAD393190 CJZ393190 CTV393190 DDR393190 DNN393190 DXJ393190 EHF393190 ERB393190 FAX393190 FKT393190 FUP393190 GEL393190 GOH393190 GYD393190 HHZ393190 HRV393190 IBR393190 ILN393190 IVJ393190 JFF393190 JPB393190 JYX393190 KIT393190 KSP393190 LCL393190 LMH393190 LWD393190 MFZ393190 MPV393190 MZR393190 NJN393190 NTJ393190 ODF393190 ONB393190 OWX393190 PGT393190 PQP393190 QAL393190 QKH393190 QUD393190 RDZ393190 RNV393190 RXR393190 SHN393190 SRJ393190 TBF393190 TLB393190 TUX393190 UET393190 UOP393190 UYL393190 VIH393190 VSD393190 WBZ393190 WLV393190 WVR393190 J458726 JF458726 TB458726 ACX458726 AMT458726 AWP458726 BGL458726 BQH458726 CAD458726 CJZ458726 CTV458726 DDR458726 DNN458726 DXJ458726 EHF458726 ERB458726 FAX458726 FKT458726 FUP458726 GEL458726 GOH458726 GYD458726 HHZ458726 HRV458726 IBR458726 ILN458726 IVJ458726 JFF458726 JPB458726 JYX458726 KIT458726 KSP458726 LCL458726 LMH458726 LWD458726 MFZ458726 MPV458726 MZR458726 NJN458726 NTJ458726 ODF458726 ONB458726 OWX458726 PGT458726 PQP458726 QAL458726 QKH458726 QUD458726 RDZ458726 RNV458726 RXR458726 SHN458726 SRJ458726 TBF458726 TLB458726 TUX458726 UET458726 UOP458726 UYL458726 VIH458726 VSD458726 WBZ458726 WLV458726 WVR458726 J524262 JF524262 TB524262 ACX524262 AMT524262 AWP524262 BGL524262 BQH524262 CAD524262 CJZ524262 CTV524262 DDR524262 DNN524262 DXJ524262 EHF524262 ERB524262 FAX524262 FKT524262 FUP524262 GEL524262 GOH524262 GYD524262 HHZ524262 HRV524262 IBR524262 ILN524262 IVJ524262 JFF524262 JPB524262 JYX524262 KIT524262 KSP524262 LCL524262 LMH524262 LWD524262 MFZ524262 MPV524262 MZR524262 NJN524262 NTJ524262 ODF524262 ONB524262 OWX524262 PGT524262 PQP524262 QAL524262 QKH524262 QUD524262 RDZ524262 RNV524262 RXR524262 SHN524262 SRJ524262 TBF524262 TLB524262 TUX524262 UET524262 UOP524262 UYL524262 VIH524262 VSD524262 WBZ524262 WLV524262 WVR524262 J589798 JF589798 TB589798 ACX589798 AMT589798 AWP589798 BGL589798 BQH589798 CAD589798 CJZ589798 CTV589798 DDR589798 DNN589798 DXJ589798 EHF589798 ERB589798 FAX589798 FKT589798 FUP589798 GEL589798 GOH589798 GYD589798 HHZ589798 HRV589798 IBR589798 ILN589798 IVJ589798 JFF589798 JPB589798 JYX589798 KIT589798 KSP589798 LCL589798 LMH589798 LWD589798 MFZ589798 MPV589798 MZR589798 NJN589798 NTJ589798 ODF589798 ONB589798 OWX589798 PGT589798 PQP589798 QAL589798 QKH589798 QUD589798 RDZ589798 RNV589798 RXR589798 SHN589798 SRJ589798 TBF589798 TLB589798 TUX589798 UET589798 UOP589798 UYL589798 VIH589798 VSD589798 WBZ589798 WLV589798 WVR589798 J655334 JF655334 TB655334 ACX655334 AMT655334 AWP655334 BGL655334 BQH655334 CAD655334 CJZ655334 CTV655334 DDR655334 DNN655334 DXJ655334 EHF655334 ERB655334 FAX655334 FKT655334 FUP655334 GEL655334 GOH655334 GYD655334 HHZ655334 HRV655334 IBR655334 ILN655334 IVJ655334 JFF655334 JPB655334 JYX655334 KIT655334 KSP655334 LCL655334 LMH655334 LWD655334 MFZ655334 MPV655334 MZR655334 NJN655334 NTJ655334 ODF655334 ONB655334 OWX655334 PGT655334 PQP655334 QAL655334 QKH655334 QUD655334 RDZ655334 RNV655334 RXR655334 SHN655334 SRJ655334 TBF655334 TLB655334 TUX655334 UET655334 UOP655334 UYL655334 VIH655334 VSD655334 WBZ655334 WLV655334 WVR655334 J720870 JF720870 TB720870 ACX720870 AMT720870 AWP720870 BGL720870 BQH720870 CAD720870 CJZ720870 CTV720870 DDR720870 DNN720870 DXJ720870 EHF720870 ERB720870 FAX720870 FKT720870 FUP720870 GEL720870 GOH720870 GYD720870 HHZ720870 HRV720870 IBR720870 ILN720870 IVJ720870 JFF720870 JPB720870 JYX720870 KIT720870 KSP720870 LCL720870 LMH720870 LWD720870 MFZ720870 MPV720870 MZR720870 NJN720870 NTJ720870 ODF720870 ONB720870 OWX720870 PGT720870 PQP720870 QAL720870 QKH720870 QUD720870 RDZ720870 RNV720870 RXR720870 SHN720870 SRJ720870 TBF720870 TLB720870 TUX720870 UET720870 UOP720870 UYL720870 VIH720870 VSD720870 WBZ720870 WLV720870 WVR720870 J786406 JF786406 TB786406 ACX786406 AMT786406 AWP786406 BGL786406 BQH786406 CAD786406 CJZ786406 CTV786406 DDR786406 DNN786406 DXJ786406 EHF786406 ERB786406 FAX786406 FKT786406 FUP786406 GEL786406 GOH786406 GYD786406 HHZ786406 HRV786406 IBR786406 ILN786406 IVJ786406 JFF786406 JPB786406 JYX786406 KIT786406 KSP786406 LCL786406 LMH786406 LWD786406 MFZ786406 MPV786406 MZR786406 NJN786406 NTJ786406 ODF786406 ONB786406 OWX786406 PGT786406 PQP786406 QAL786406 QKH786406 QUD786406 RDZ786406 RNV786406 RXR786406 SHN786406 SRJ786406 TBF786406 TLB786406 TUX786406 UET786406 UOP786406 UYL786406 VIH786406 VSD786406 WBZ786406 WLV786406 WVR786406 J851942 JF851942 TB851942 ACX851942 AMT851942 AWP851942 BGL851942 BQH851942 CAD851942 CJZ851942 CTV851942 DDR851942 DNN851942 DXJ851942 EHF851942 ERB851942 FAX851942 FKT851942 FUP851942 GEL851942 GOH851942 GYD851942 HHZ851942 HRV851942 IBR851942 ILN851942 IVJ851942 JFF851942 JPB851942 JYX851942 KIT851942 KSP851942 LCL851942 LMH851942 LWD851942 MFZ851942 MPV851942 MZR851942 NJN851942 NTJ851942 ODF851942 ONB851942 OWX851942 PGT851942 PQP851942 QAL851942 QKH851942 QUD851942 RDZ851942 RNV851942 RXR851942 SHN851942 SRJ851942 TBF851942 TLB851942 TUX851942 UET851942 UOP851942 UYL851942 VIH851942 VSD851942 WBZ851942 WLV851942 WVR851942 J917478 JF917478 TB917478 ACX917478 AMT917478 AWP917478 BGL917478 BQH917478 CAD917478 CJZ917478 CTV917478 DDR917478 DNN917478 DXJ917478 EHF917478 ERB917478 FAX917478 FKT917478 FUP917478 GEL917478 GOH917478 GYD917478 HHZ917478 HRV917478 IBR917478 ILN917478 IVJ917478 JFF917478 JPB917478 JYX917478 KIT917478 KSP917478 LCL917478 LMH917478 LWD917478 MFZ917478 MPV917478 MZR917478 NJN917478 NTJ917478 ODF917478 ONB917478 OWX917478 PGT917478 PQP917478 QAL917478 QKH917478 QUD917478 RDZ917478 RNV917478 RXR917478 SHN917478 SRJ917478 TBF917478 TLB917478 TUX917478 UET917478 UOP917478 UYL917478 VIH917478 VSD917478 WBZ917478 WLV917478 WVR917478 J983014 JF983014 TB983014 ACX983014 AMT983014 AWP983014 BGL983014 BQH983014 CAD983014 CJZ983014 CTV983014 DDR983014 DNN983014 DXJ983014 EHF983014 ERB983014 FAX983014 FKT983014 FUP983014 GEL983014 GOH983014 GYD983014 HHZ983014 HRV983014 IBR983014 ILN983014 IVJ983014 JFF983014 JPB983014 JYX983014 KIT983014 KSP983014 LCL983014 LMH983014 LWD983014 MFZ983014 MPV983014 MZR983014 NJN983014 NTJ983014 ODF983014 ONB983014 OWX983014 PGT983014 PQP983014 QAL983014 QKH983014 QUD983014 RDZ983014 RNV983014 RXR983014 SHN983014 SRJ983014 TBF983014 TLB983014 TUX983014 UET983014 UOP983014 UYL983014 VIH983014 VSD983014 WBZ983014 WLV983014" xr:uid="{EDB8531E-B0D0-4270-907F-EDF02D85014E}">
      <formula1>$P$2:$P$5</formula1>
    </dataValidation>
    <dataValidation type="list" allowBlank="1" showInputMessage="1" showErrorMessage="1" sqref="J65511 JF65511 TB65511 ACX65511 AMT65511 AWP65511 BGL65511 BQH65511 CAD65511 CJZ65511 CTV65511 DDR65511 DNN65511 DXJ65511 EHF65511 ERB65511 FAX65511 FKT65511 FUP65511 GEL65511 GOH65511 GYD65511 HHZ65511 HRV65511 IBR65511 ILN65511 IVJ65511 JFF65511 JPB65511 JYX65511 KIT65511 KSP65511 LCL65511 LMH65511 LWD65511 MFZ65511 MPV65511 MZR65511 NJN65511 NTJ65511 ODF65511 ONB65511 OWX65511 PGT65511 PQP65511 QAL65511 QKH65511 QUD65511 RDZ65511 RNV65511 RXR65511 SHN65511 SRJ65511 TBF65511 TLB65511 TUX65511 UET65511 UOP65511 UYL65511 VIH65511 VSD65511 WBZ65511 WLV65511 WVR65511 J131047 JF131047 TB131047 ACX131047 AMT131047 AWP131047 BGL131047 BQH131047 CAD131047 CJZ131047 CTV131047 DDR131047 DNN131047 DXJ131047 EHF131047 ERB131047 FAX131047 FKT131047 FUP131047 GEL131047 GOH131047 GYD131047 HHZ131047 HRV131047 IBR131047 ILN131047 IVJ131047 JFF131047 JPB131047 JYX131047 KIT131047 KSP131047 LCL131047 LMH131047 LWD131047 MFZ131047 MPV131047 MZR131047 NJN131047 NTJ131047 ODF131047 ONB131047 OWX131047 PGT131047 PQP131047 QAL131047 QKH131047 QUD131047 RDZ131047 RNV131047 RXR131047 SHN131047 SRJ131047 TBF131047 TLB131047 TUX131047 UET131047 UOP131047 UYL131047 VIH131047 VSD131047 WBZ131047 WLV131047 WVR131047 J196583 JF196583 TB196583 ACX196583 AMT196583 AWP196583 BGL196583 BQH196583 CAD196583 CJZ196583 CTV196583 DDR196583 DNN196583 DXJ196583 EHF196583 ERB196583 FAX196583 FKT196583 FUP196583 GEL196583 GOH196583 GYD196583 HHZ196583 HRV196583 IBR196583 ILN196583 IVJ196583 JFF196583 JPB196583 JYX196583 KIT196583 KSP196583 LCL196583 LMH196583 LWD196583 MFZ196583 MPV196583 MZR196583 NJN196583 NTJ196583 ODF196583 ONB196583 OWX196583 PGT196583 PQP196583 QAL196583 QKH196583 QUD196583 RDZ196583 RNV196583 RXR196583 SHN196583 SRJ196583 TBF196583 TLB196583 TUX196583 UET196583 UOP196583 UYL196583 VIH196583 VSD196583 WBZ196583 WLV196583 WVR196583 J262119 JF262119 TB262119 ACX262119 AMT262119 AWP262119 BGL262119 BQH262119 CAD262119 CJZ262119 CTV262119 DDR262119 DNN262119 DXJ262119 EHF262119 ERB262119 FAX262119 FKT262119 FUP262119 GEL262119 GOH262119 GYD262119 HHZ262119 HRV262119 IBR262119 ILN262119 IVJ262119 JFF262119 JPB262119 JYX262119 KIT262119 KSP262119 LCL262119 LMH262119 LWD262119 MFZ262119 MPV262119 MZR262119 NJN262119 NTJ262119 ODF262119 ONB262119 OWX262119 PGT262119 PQP262119 QAL262119 QKH262119 QUD262119 RDZ262119 RNV262119 RXR262119 SHN262119 SRJ262119 TBF262119 TLB262119 TUX262119 UET262119 UOP262119 UYL262119 VIH262119 VSD262119 WBZ262119 WLV262119 WVR262119 J327655 JF327655 TB327655 ACX327655 AMT327655 AWP327655 BGL327655 BQH327655 CAD327655 CJZ327655 CTV327655 DDR327655 DNN327655 DXJ327655 EHF327655 ERB327655 FAX327655 FKT327655 FUP327655 GEL327655 GOH327655 GYD327655 HHZ327655 HRV327655 IBR327655 ILN327655 IVJ327655 JFF327655 JPB327655 JYX327655 KIT327655 KSP327655 LCL327655 LMH327655 LWD327655 MFZ327655 MPV327655 MZR327655 NJN327655 NTJ327655 ODF327655 ONB327655 OWX327655 PGT327655 PQP327655 QAL327655 QKH327655 QUD327655 RDZ327655 RNV327655 RXR327655 SHN327655 SRJ327655 TBF327655 TLB327655 TUX327655 UET327655 UOP327655 UYL327655 VIH327655 VSD327655 WBZ327655 WLV327655 WVR327655 J393191 JF393191 TB393191 ACX393191 AMT393191 AWP393191 BGL393191 BQH393191 CAD393191 CJZ393191 CTV393191 DDR393191 DNN393191 DXJ393191 EHF393191 ERB393191 FAX393191 FKT393191 FUP393191 GEL393191 GOH393191 GYD393191 HHZ393191 HRV393191 IBR393191 ILN393191 IVJ393191 JFF393191 JPB393191 JYX393191 KIT393191 KSP393191 LCL393191 LMH393191 LWD393191 MFZ393191 MPV393191 MZR393191 NJN393191 NTJ393191 ODF393191 ONB393191 OWX393191 PGT393191 PQP393191 QAL393191 QKH393191 QUD393191 RDZ393191 RNV393191 RXR393191 SHN393191 SRJ393191 TBF393191 TLB393191 TUX393191 UET393191 UOP393191 UYL393191 VIH393191 VSD393191 WBZ393191 WLV393191 WVR393191 J458727 JF458727 TB458727 ACX458727 AMT458727 AWP458727 BGL458727 BQH458727 CAD458727 CJZ458727 CTV458727 DDR458727 DNN458727 DXJ458727 EHF458727 ERB458727 FAX458727 FKT458727 FUP458727 GEL458727 GOH458727 GYD458727 HHZ458727 HRV458727 IBR458727 ILN458727 IVJ458727 JFF458727 JPB458727 JYX458727 KIT458727 KSP458727 LCL458727 LMH458727 LWD458727 MFZ458727 MPV458727 MZR458727 NJN458727 NTJ458727 ODF458727 ONB458727 OWX458727 PGT458727 PQP458727 QAL458727 QKH458727 QUD458727 RDZ458727 RNV458727 RXR458727 SHN458727 SRJ458727 TBF458727 TLB458727 TUX458727 UET458727 UOP458727 UYL458727 VIH458727 VSD458727 WBZ458727 WLV458727 WVR458727 J524263 JF524263 TB524263 ACX524263 AMT524263 AWP524263 BGL524263 BQH524263 CAD524263 CJZ524263 CTV524263 DDR524263 DNN524263 DXJ524263 EHF524263 ERB524263 FAX524263 FKT524263 FUP524263 GEL524263 GOH524263 GYD524263 HHZ524263 HRV524263 IBR524263 ILN524263 IVJ524263 JFF524263 JPB524263 JYX524263 KIT524263 KSP524263 LCL524263 LMH524263 LWD524263 MFZ524263 MPV524263 MZR524263 NJN524263 NTJ524263 ODF524263 ONB524263 OWX524263 PGT524263 PQP524263 QAL524263 QKH524263 QUD524263 RDZ524263 RNV524263 RXR524263 SHN524263 SRJ524263 TBF524263 TLB524263 TUX524263 UET524263 UOP524263 UYL524263 VIH524263 VSD524263 WBZ524263 WLV524263 WVR524263 J589799 JF589799 TB589799 ACX589799 AMT589799 AWP589799 BGL589799 BQH589799 CAD589799 CJZ589799 CTV589799 DDR589799 DNN589799 DXJ589799 EHF589799 ERB589799 FAX589799 FKT589799 FUP589799 GEL589799 GOH589799 GYD589799 HHZ589799 HRV589799 IBR589799 ILN589799 IVJ589799 JFF589799 JPB589799 JYX589799 KIT589799 KSP589799 LCL589799 LMH589799 LWD589799 MFZ589799 MPV589799 MZR589799 NJN589799 NTJ589799 ODF589799 ONB589799 OWX589799 PGT589799 PQP589799 QAL589799 QKH589799 QUD589799 RDZ589799 RNV589799 RXR589799 SHN589799 SRJ589799 TBF589799 TLB589799 TUX589799 UET589799 UOP589799 UYL589799 VIH589799 VSD589799 WBZ589799 WLV589799 WVR589799 J655335 JF655335 TB655335 ACX655335 AMT655335 AWP655335 BGL655335 BQH655335 CAD655335 CJZ655335 CTV655335 DDR655335 DNN655335 DXJ655335 EHF655335 ERB655335 FAX655335 FKT655335 FUP655335 GEL655335 GOH655335 GYD655335 HHZ655335 HRV655335 IBR655335 ILN655335 IVJ655335 JFF655335 JPB655335 JYX655335 KIT655335 KSP655335 LCL655335 LMH655335 LWD655335 MFZ655335 MPV655335 MZR655335 NJN655335 NTJ655335 ODF655335 ONB655335 OWX655335 PGT655335 PQP655335 QAL655335 QKH655335 QUD655335 RDZ655335 RNV655335 RXR655335 SHN655335 SRJ655335 TBF655335 TLB655335 TUX655335 UET655335 UOP655335 UYL655335 VIH655335 VSD655335 WBZ655335 WLV655335 WVR655335 J720871 JF720871 TB720871 ACX720871 AMT720871 AWP720871 BGL720871 BQH720871 CAD720871 CJZ720871 CTV720871 DDR720871 DNN720871 DXJ720871 EHF720871 ERB720871 FAX720871 FKT720871 FUP720871 GEL720871 GOH720871 GYD720871 HHZ720871 HRV720871 IBR720871 ILN720871 IVJ720871 JFF720871 JPB720871 JYX720871 KIT720871 KSP720871 LCL720871 LMH720871 LWD720871 MFZ720871 MPV720871 MZR720871 NJN720871 NTJ720871 ODF720871 ONB720871 OWX720871 PGT720871 PQP720871 QAL720871 QKH720871 QUD720871 RDZ720871 RNV720871 RXR720871 SHN720871 SRJ720871 TBF720871 TLB720871 TUX720871 UET720871 UOP720871 UYL720871 VIH720871 VSD720871 WBZ720871 WLV720871 WVR720871 J786407 JF786407 TB786407 ACX786407 AMT786407 AWP786407 BGL786407 BQH786407 CAD786407 CJZ786407 CTV786407 DDR786407 DNN786407 DXJ786407 EHF786407 ERB786407 FAX786407 FKT786407 FUP786407 GEL786407 GOH786407 GYD786407 HHZ786407 HRV786407 IBR786407 ILN786407 IVJ786407 JFF786407 JPB786407 JYX786407 KIT786407 KSP786407 LCL786407 LMH786407 LWD786407 MFZ786407 MPV786407 MZR786407 NJN786407 NTJ786407 ODF786407 ONB786407 OWX786407 PGT786407 PQP786407 QAL786407 QKH786407 QUD786407 RDZ786407 RNV786407 RXR786407 SHN786407 SRJ786407 TBF786407 TLB786407 TUX786407 UET786407 UOP786407 UYL786407 VIH786407 VSD786407 WBZ786407 WLV786407 WVR786407 J851943 JF851943 TB851943 ACX851943 AMT851943 AWP851943 BGL851943 BQH851943 CAD851943 CJZ851943 CTV851943 DDR851943 DNN851943 DXJ851943 EHF851943 ERB851943 FAX851943 FKT851943 FUP851943 GEL851943 GOH851943 GYD851943 HHZ851943 HRV851943 IBR851943 ILN851943 IVJ851943 JFF851943 JPB851943 JYX851943 KIT851943 KSP851943 LCL851943 LMH851943 LWD851943 MFZ851943 MPV851943 MZR851943 NJN851943 NTJ851943 ODF851943 ONB851943 OWX851943 PGT851943 PQP851943 QAL851943 QKH851943 QUD851943 RDZ851943 RNV851943 RXR851943 SHN851943 SRJ851943 TBF851943 TLB851943 TUX851943 UET851943 UOP851943 UYL851943 VIH851943 VSD851943 WBZ851943 WLV851943 WVR851943 J917479 JF917479 TB917479 ACX917479 AMT917479 AWP917479 BGL917479 BQH917479 CAD917479 CJZ917479 CTV917479 DDR917479 DNN917479 DXJ917479 EHF917479 ERB917479 FAX917479 FKT917479 FUP917479 GEL917479 GOH917479 GYD917479 HHZ917479 HRV917479 IBR917479 ILN917479 IVJ917479 JFF917479 JPB917479 JYX917479 KIT917479 KSP917479 LCL917479 LMH917479 LWD917479 MFZ917479 MPV917479 MZR917479 NJN917479 NTJ917479 ODF917479 ONB917479 OWX917479 PGT917479 PQP917479 QAL917479 QKH917479 QUD917479 RDZ917479 RNV917479 RXR917479 SHN917479 SRJ917479 TBF917479 TLB917479 TUX917479 UET917479 UOP917479 UYL917479 VIH917479 VSD917479 WBZ917479 WLV917479 WVR917479 J983015 JF983015 TB983015 ACX983015 AMT983015 AWP983015 BGL983015 BQH983015 CAD983015 CJZ983015 CTV983015 DDR983015 DNN983015 DXJ983015 EHF983015 ERB983015 FAX983015 FKT983015 FUP983015 GEL983015 GOH983015 GYD983015 HHZ983015 HRV983015 IBR983015 ILN983015 IVJ983015 JFF983015 JPB983015 JYX983015 KIT983015 KSP983015 LCL983015 LMH983015 LWD983015 MFZ983015 MPV983015 MZR983015 NJN983015 NTJ983015 ODF983015 ONB983015 OWX983015 PGT983015 PQP983015 QAL983015 QKH983015 QUD983015 RDZ983015 RNV983015 RXR983015 SHN983015 SRJ983015 TBF983015 TLB983015 TUX983015 UET983015 UOP983015 UYL983015 VIH983015 VSD983015 WBZ983015 WLV983015 WVR983015" xr:uid="{0ECB76AC-EDDD-4C21-A706-9D876261367E}">
      <formula1>$N$2:$N$5</formula1>
    </dataValidation>
    <dataValidation type="list" allowBlank="1" showInputMessage="1" showErrorMessage="1" sqref="J65512:J65514 JF65512:JF65514 TB65512:TB65514 ACX65512:ACX65514 AMT65512:AMT65514 AWP65512:AWP65514 BGL65512:BGL65514 BQH65512:BQH65514 CAD65512:CAD65514 CJZ65512:CJZ65514 CTV65512:CTV65514 DDR65512:DDR65514 DNN65512:DNN65514 DXJ65512:DXJ65514 EHF65512:EHF65514 ERB65512:ERB65514 FAX65512:FAX65514 FKT65512:FKT65514 FUP65512:FUP65514 GEL65512:GEL65514 GOH65512:GOH65514 GYD65512:GYD65514 HHZ65512:HHZ65514 HRV65512:HRV65514 IBR65512:IBR65514 ILN65512:ILN65514 IVJ65512:IVJ65514 JFF65512:JFF65514 JPB65512:JPB65514 JYX65512:JYX65514 KIT65512:KIT65514 KSP65512:KSP65514 LCL65512:LCL65514 LMH65512:LMH65514 LWD65512:LWD65514 MFZ65512:MFZ65514 MPV65512:MPV65514 MZR65512:MZR65514 NJN65512:NJN65514 NTJ65512:NTJ65514 ODF65512:ODF65514 ONB65512:ONB65514 OWX65512:OWX65514 PGT65512:PGT65514 PQP65512:PQP65514 QAL65512:QAL65514 QKH65512:QKH65514 QUD65512:QUD65514 RDZ65512:RDZ65514 RNV65512:RNV65514 RXR65512:RXR65514 SHN65512:SHN65514 SRJ65512:SRJ65514 TBF65512:TBF65514 TLB65512:TLB65514 TUX65512:TUX65514 UET65512:UET65514 UOP65512:UOP65514 UYL65512:UYL65514 VIH65512:VIH65514 VSD65512:VSD65514 WBZ65512:WBZ65514 WLV65512:WLV65514 WVR65512:WVR65514 J131048:J131050 JF131048:JF131050 TB131048:TB131050 ACX131048:ACX131050 AMT131048:AMT131050 AWP131048:AWP131050 BGL131048:BGL131050 BQH131048:BQH131050 CAD131048:CAD131050 CJZ131048:CJZ131050 CTV131048:CTV131050 DDR131048:DDR131050 DNN131048:DNN131050 DXJ131048:DXJ131050 EHF131048:EHF131050 ERB131048:ERB131050 FAX131048:FAX131050 FKT131048:FKT131050 FUP131048:FUP131050 GEL131048:GEL131050 GOH131048:GOH131050 GYD131048:GYD131050 HHZ131048:HHZ131050 HRV131048:HRV131050 IBR131048:IBR131050 ILN131048:ILN131050 IVJ131048:IVJ131050 JFF131048:JFF131050 JPB131048:JPB131050 JYX131048:JYX131050 KIT131048:KIT131050 KSP131048:KSP131050 LCL131048:LCL131050 LMH131048:LMH131050 LWD131048:LWD131050 MFZ131048:MFZ131050 MPV131048:MPV131050 MZR131048:MZR131050 NJN131048:NJN131050 NTJ131048:NTJ131050 ODF131048:ODF131050 ONB131048:ONB131050 OWX131048:OWX131050 PGT131048:PGT131050 PQP131048:PQP131050 QAL131048:QAL131050 QKH131048:QKH131050 QUD131048:QUD131050 RDZ131048:RDZ131050 RNV131048:RNV131050 RXR131048:RXR131050 SHN131048:SHN131050 SRJ131048:SRJ131050 TBF131048:TBF131050 TLB131048:TLB131050 TUX131048:TUX131050 UET131048:UET131050 UOP131048:UOP131050 UYL131048:UYL131050 VIH131048:VIH131050 VSD131048:VSD131050 WBZ131048:WBZ131050 WLV131048:WLV131050 WVR131048:WVR131050 J196584:J196586 JF196584:JF196586 TB196584:TB196586 ACX196584:ACX196586 AMT196584:AMT196586 AWP196584:AWP196586 BGL196584:BGL196586 BQH196584:BQH196586 CAD196584:CAD196586 CJZ196584:CJZ196586 CTV196584:CTV196586 DDR196584:DDR196586 DNN196584:DNN196586 DXJ196584:DXJ196586 EHF196584:EHF196586 ERB196584:ERB196586 FAX196584:FAX196586 FKT196584:FKT196586 FUP196584:FUP196586 GEL196584:GEL196586 GOH196584:GOH196586 GYD196584:GYD196586 HHZ196584:HHZ196586 HRV196584:HRV196586 IBR196584:IBR196586 ILN196584:ILN196586 IVJ196584:IVJ196586 JFF196584:JFF196586 JPB196584:JPB196586 JYX196584:JYX196586 KIT196584:KIT196586 KSP196584:KSP196586 LCL196584:LCL196586 LMH196584:LMH196586 LWD196584:LWD196586 MFZ196584:MFZ196586 MPV196584:MPV196586 MZR196584:MZR196586 NJN196584:NJN196586 NTJ196584:NTJ196586 ODF196584:ODF196586 ONB196584:ONB196586 OWX196584:OWX196586 PGT196584:PGT196586 PQP196584:PQP196586 QAL196584:QAL196586 QKH196584:QKH196586 QUD196584:QUD196586 RDZ196584:RDZ196586 RNV196584:RNV196586 RXR196584:RXR196586 SHN196584:SHN196586 SRJ196584:SRJ196586 TBF196584:TBF196586 TLB196584:TLB196586 TUX196584:TUX196586 UET196584:UET196586 UOP196584:UOP196586 UYL196584:UYL196586 VIH196584:VIH196586 VSD196584:VSD196586 WBZ196584:WBZ196586 WLV196584:WLV196586 WVR196584:WVR196586 J262120:J262122 JF262120:JF262122 TB262120:TB262122 ACX262120:ACX262122 AMT262120:AMT262122 AWP262120:AWP262122 BGL262120:BGL262122 BQH262120:BQH262122 CAD262120:CAD262122 CJZ262120:CJZ262122 CTV262120:CTV262122 DDR262120:DDR262122 DNN262120:DNN262122 DXJ262120:DXJ262122 EHF262120:EHF262122 ERB262120:ERB262122 FAX262120:FAX262122 FKT262120:FKT262122 FUP262120:FUP262122 GEL262120:GEL262122 GOH262120:GOH262122 GYD262120:GYD262122 HHZ262120:HHZ262122 HRV262120:HRV262122 IBR262120:IBR262122 ILN262120:ILN262122 IVJ262120:IVJ262122 JFF262120:JFF262122 JPB262120:JPB262122 JYX262120:JYX262122 KIT262120:KIT262122 KSP262120:KSP262122 LCL262120:LCL262122 LMH262120:LMH262122 LWD262120:LWD262122 MFZ262120:MFZ262122 MPV262120:MPV262122 MZR262120:MZR262122 NJN262120:NJN262122 NTJ262120:NTJ262122 ODF262120:ODF262122 ONB262120:ONB262122 OWX262120:OWX262122 PGT262120:PGT262122 PQP262120:PQP262122 QAL262120:QAL262122 QKH262120:QKH262122 QUD262120:QUD262122 RDZ262120:RDZ262122 RNV262120:RNV262122 RXR262120:RXR262122 SHN262120:SHN262122 SRJ262120:SRJ262122 TBF262120:TBF262122 TLB262120:TLB262122 TUX262120:TUX262122 UET262120:UET262122 UOP262120:UOP262122 UYL262120:UYL262122 VIH262120:VIH262122 VSD262120:VSD262122 WBZ262120:WBZ262122 WLV262120:WLV262122 WVR262120:WVR262122 J327656:J327658 JF327656:JF327658 TB327656:TB327658 ACX327656:ACX327658 AMT327656:AMT327658 AWP327656:AWP327658 BGL327656:BGL327658 BQH327656:BQH327658 CAD327656:CAD327658 CJZ327656:CJZ327658 CTV327656:CTV327658 DDR327656:DDR327658 DNN327656:DNN327658 DXJ327656:DXJ327658 EHF327656:EHF327658 ERB327656:ERB327658 FAX327656:FAX327658 FKT327656:FKT327658 FUP327656:FUP327658 GEL327656:GEL327658 GOH327656:GOH327658 GYD327656:GYD327658 HHZ327656:HHZ327658 HRV327656:HRV327658 IBR327656:IBR327658 ILN327656:ILN327658 IVJ327656:IVJ327658 JFF327656:JFF327658 JPB327656:JPB327658 JYX327656:JYX327658 KIT327656:KIT327658 KSP327656:KSP327658 LCL327656:LCL327658 LMH327656:LMH327658 LWD327656:LWD327658 MFZ327656:MFZ327658 MPV327656:MPV327658 MZR327656:MZR327658 NJN327656:NJN327658 NTJ327656:NTJ327658 ODF327656:ODF327658 ONB327656:ONB327658 OWX327656:OWX327658 PGT327656:PGT327658 PQP327656:PQP327658 QAL327656:QAL327658 QKH327656:QKH327658 QUD327656:QUD327658 RDZ327656:RDZ327658 RNV327656:RNV327658 RXR327656:RXR327658 SHN327656:SHN327658 SRJ327656:SRJ327658 TBF327656:TBF327658 TLB327656:TLB327658 TUX327656:TUX327658 UET327656:UET327658 UOP327656:UOP327658 UYL327656:UYL327658 VIH327656:VIH327658 VSD327656:VSD327658 WBZ327656:WBZ327658 WLV327656:WLV327658 WVR327656:WVR327658 J393192:J393194 JF393192:JF393194 TB393192:TB393194 ACX393192:ACX393194 AMT393192:AMT393194 AWP393192:AWP393194 BGL393192:BGL393194 BQH393192:BQH393194 CAD393192:CAD393194 CJZ393192:CJZ393194 CTV393192:CTV393194 DDR393192:DDR393194 DNN393192:DNN393194 DXJ393192:DXJ393194 EHF393192:EHF393194 ERB393192:ERB393194 FAX393192:FAX393194 FKT393192:FKT393194 FUP393192:FUP393194 GEL393192:GEL393194 GOH393192:GOH393194 GYD393192:GYD393194 HHZ393192:HHZ393194 HRV393192:HRV393194 IBR393192:IBR393194 ILN393192:ILN393194 IVJ393192:IVJ393194 JFF393192:JFF393194 JPB393192:JPB393194 JYX393192:JYX393194 KIT393192:KIT393194 KSP393192:KSP393194 LCL393192:LCL393194 LMH393192:LMH393194 LWD393192:LWD393194 MFZ393192:MFZ393194 MPV393192:MPV393194 MZR393192:MZR393194 NJN393192:NJN393194 NTJ393192:NTJ393194 ODF393192:ODF393194 ONB393192:ONB393194 OWX393192:OWX393194 PGT393192:PGT393194 PQP393192:PQP393194 QAL393192:QAL393194 QKH393192:QKH393194 QUD393192:QUD393194 RDZ393192:RDZ393194 RNV393192:RNV393194 RXR393192:RXR393194 SHN393192:SHN393194 SRJ393192:SRJ393194 TBF393192:TBF393194 TLB393192:TLB393194 TUX393192:TUX393194 UET393192:UET393194 UOP393192:UOP393194 UYL393192:UYL393194 VIH393192:VIH393194 VSD393192:VSD393194 WBZ393192:WBZ393194 WLV393192:WLV393194 WVR393192:WVR393194 J458728:J458730 JF458728:JF458730 TB458728:TB458730 ACX458728:ACX458730 AMT458728:AMT458730 AWP458728:AWP458730 BGL458728:BGL458730 BQH458728:BQH458730 CAD458728:CAD458730 CJZ458728:CJZ458730 CTV458728:CTV458730 DDR458728:DDR458730 DNN458728:DNN458730 DXJ458728:DXJ458730 EHF458728:EHF458730 ERB458728:ERB458730 FAX458728:FAX458730 FKT458728:FKT458730 FUP458728:FUP458730 GEL458728:GEL458730 GOH458728:GOH458730 GYD458728:GYD458730 HHZ458728:HHZ458730 HRV458728:HRV458730 IBR458728:IBR458730 ILN458728:ILN458730 IVJ458728:IVJ458730 JFF458728:JFF458730 JPB458728:JPB458730 JYX458728:JYX458730 KIT458728:KIT458730 KSP458728:KSP458730 LCL458728:LCL458730 LMH458728:LMH458730 LWD458728:LWD458730 MFZ458728:MFZ458730 MPV458728:MPV458730 MZR458728:MZR458730 NJN458728:NJN458730 NTJ458728:NTJ458730 ODF458728:ODF458730 ONB458728:ONB458730 OWX458728:OWX458730 PGT458728:PGT458730 PQP458728:PQP458730 QAL458728:QAL458730 QKH458728:QKH458730 QUD458728:QUD458730 RDZ458728:RDZ458730 RNV458728:RNV458730 RXR458728:RXR458730 SHN458728:SHN458730 SRJ458728:SRJ458730 TBF458728:TBF458730 TLB458728:TLB458730 TUX458728:TUX458730 UET458728:UET458730 UOP458728:UOP458730 UYL458728:UYL458730 VIH458728:VIH458730 VSD458728:VSD458730 WBZ458728:WBZ458730 WLV458728:WLV458730 WVR458728:WVR458730 J524264:J524266 JF524264:JF524266 TB524264:TB524266 ACX524264:ACX524266 AMT524264:AMT524266 AWP524264:AWP524266 BGL524264:BGL524266 BQH524264:BQH524266 CAD524264:CAD524266 CJZ524264:CJZ524266 CTV524264:CTV524266 DDR524264:DDR524266 DNN524264:DNN524266 DXJ524264:DXJ524266 EHF524264:EHF524266 ERB524264:ERB524266 FAX524264:FAX524266 FKT524264:FKT524266 FUP524264:FUP524266 GEL524264:GEL524266 GOH524264:GOH524266 GYD524264:GYD524266 HHZ524264:HHZ524266 HRV524264:HRV524266 IBR524264:IBR524266 ILN524264:ILN524266 IVJ524264:IVJ524266 JFF524264:JFF524266 JPB524264:JPB524266 JYX524264:JYX524266 KIT524264:KIT524266 KSP524264:KSP524266 LCL524264:LCL524266 LMH524264:LMH524266 LWD524264:LWD524266 MFZ524264:MFZ524266 MPV524264:MPV524266 MZR524264:MZR524266 NJN524264:NJN524266 NTJ524264:NTJ524266 ODF524264:ODF524266 ONB524264:ONB524266 OWX524264:OWX524266 PGT524264:PGT524266 PQP524264:PQP524266 QAL524264:QAL524266 QKH524264:QKH524266 QUD524264:QUD524266 RDZ524264:RDZ524266 RNV524264:RNV524266 RXR524264:RXR524266 SHN524264:SHN524266 SRJ524264:SRJ524266 TBF524264:TBF524266 TLB524264:TLB524266 TUX524264:TUX524266 UET524264:UET524266 UOP524264:UOP524266 UYL524264:UYL524266 VIH524264:VIH524266 VSD524264:VSD524266 WBZ524264:WBZ524266 WLV524264:WLV524266 WVR524264:WVR524266 J589800:J589802 JF589800:JF589802 TB589800:TB589802 ACX589800:ACX589802 AMT589800:AMT589802 AWP589800:AWP589802 BGL589800:BGL589802 BQH589800:BQH589802 CAD589800:CAD589802 CJZ589800:CJZ589802 CTV589800:CTV589802 DDR589800:DDR589802 DNN589800:DNN589802 DXJ589800:DXJ589802 EHF589800:EHF589802 ERB589800:ERB589802 FAX589800:FAX589802 FKT589800:FKT589802 FUP589800:FUP589802 GEL589800:GEL589802 GOH589800:GOH589802 GYD589800:GYD589802 HHZ589800:HHZ589802 HRV589800:HRV589802 IBR589800:IBR589802 ILN589800:ILN589802 IVJ589800:IVJ589802 JFF589800:JFF589802 JPB589800:JPB589802 JYX589800:JYX589802 KIT589800:KIT589802 KSP589800:KSP589802 LCL589800:LCL589802 LMH589800:LMH589802 LWD589800:LWD589802 MFZ589800:MFZ589802 MPV589800:MPV589802 MZR589800:MZR589802 NJN589800:NJN589802 NTJ589800:NTJ589802 ODF589800:ODF589802 ONB589800:ONB589802 OWX589800:OWX589802 PGT589800:PGT589802 PQP589800:PQP589802 QAL589800:QAL589802 QKH589800:QKH589802 QUD589800:QUD589802 RDZ589800:RDZ589802 RNV589800:RNV589802 RXR589800:RXR589802 SHN589800:SHN589802 SRJ589800:SRJ589802 TBF589800:TBF589802 TLB589800:TLB589802 TUX589800:TUX589802 UET589800:UET589802 UOP589800:UOP589802 UYL589800:UYL589802 VIH589800:VIH589802 VSD589800:VSD589802 WBZ589800:WBZ589802 WLV589800:WLV589802 WVR589800:WVR589802 J655336:J655338 JF655336:JF655338 TB655336:TB655338 ACX655336:ACX655338 AMT655336:AMT655338 AWP655336:AWP655338 BGL655336:BGL655338 BQH655336:BQH655338 CAD655336:CAD655338 CJZ655336:CJZ655338 CTV655336:CTV655338 DDR655336:DDR655338 DNN655336:DNN655338 DXJ655336:DXJ655338 EHF655336:EHF655338 ERB655336:ERB655338 FAX655336:FAX655338 FKT655336:FKT655338 FUP655336:FUP655338 GEL655336:GEL655338 GOH655336:GOH655338 GYD655336:GYD655338 HHZ655336:HHZ655338 HRV655336:HRV655338 IBR655336:IBR655338 ILN655336:ILN655338 IVJ655336:IVJ655338 JFF655336:JFF655338 JPB655336:JPB655338 JYX655336:JYX655338 KIT655336:KIT655338 KSP655336:KSP655338 LCL655336:LCL655338 LMH655336:LMH655338 LWD655336:LWD655338 MFZ655336:MFZ655338 MPV655336:MPV655338 MZR655336:MZR655338 NJN655336:NJN655338 NTJ655336:NTJ655338 ODF655336:ODF655338 ONB655336:ONB655338 OWX655336:OWX655338 PGT655336:PGT655338 PQP655336:PQP655338 QAL655336:QAL655338 QKH655336:QKH655338 QUD655336:QUD655338 RDZ655336:RDZ655338 RNV655336:RNV655338 RXR655336:RXR655338 SHN655336:SHN655338 SRJ655336:SRJ655338 TBF655336:TBF655338 TLB655336:TLB655338 TUX655336:TUX655338 UET655336:UET655338 UOP655336:UOP655338 UYL655336:UYL655338 VIH655336:VIH655338 VSD655336:VSD655338 WBZ655336:WBZ655338 WLV655336:WLV655338 WVR655336:WVR655338 J720872:J720874 JF720872:JF720874 TB720872:TB720874 ACX720872:ACX720874 AMT720872:AMT720874 AWP720872:AWP720874 BGL720872:BGL720874 BQH720872:BQH720874 CAD720872:CAD720874 CJZ720872:CJZ720874 CTV720872:CTV720874 DDR720872:DDR720874 DNN720872:DNN720874 DXJ720872:DXJ720874 EHF720872:EHF720874 ERB720872:ERB720874 FAX720872:FAX720874 FKT720872:FKT720874 FUP720872:FUP720874 GEL720872:GEL720874 GOH720872:GOH720874 GYD720872:GYD720874 HHZ720872:HHZ720874 HRV720872:HRV720874 IBR720872:IBR720874 ILN720872:ILN720874 IVJ720872:IVJ720874 JFF720872:JFF720874 JPB720872:JPB720874 JYX720872:JYX720874 KIT720872:KIT720874 KSP720872:KSP720874 LCL720872:LCL720874 LMH720872:LMH720874 LWD720872:LWD720874 MFZ720872:MFZ720874 MPV720872:MPV720874 MZR720872:MZR720874 NJN720872:NJN720874 NTJ720872:NTJ720874 ODF720872:ODF720874 ONB720872:ONB720874 OWX720872:OWX720874 PGT720872:PGT720874 PQP720872:PQP720874 QAL720872:QAL720874 QKH720872:QKH720874 QUD720872:QUD720874 RDZ720872:RDZ720874 RNV720872:RNV720874 RXR720872:RXR720874 SHN720872:SHN720874 SRJ720872:SRJ720874 TBF720872:TBF720874 TLB720872:TLB720874 TUX720872:TUX720874 UET720872:UET720874 UOP720872:UOP720874 UYL720872:UYL720874 VIH720872:VIH720874 VSD720872:VSD720874 WBZ720872:WBZ720874 WLV720872:WLV720874 WVR720872:WVR720874 J786408:J786410 JF786408:JF786410 TB786408:TB786410 ACX786408:ACX786410 AMT786408:AMT786410 AWP786408:AWP786410 BGL786408:BGL786410 BQH786408:BQH786410 CAD786408:CAD786410 CJZ786408:CJZ786410 CTV786408:CTV786410 DDR786408:DDR786410 DNN786408:DNN786410 DXJ786408:DXJ786410 EHF786408:EHF786410 ERB786408:ERB786410 FAX786408:FAX786410 FKT786408:FKT786410 FUP786408:FUP786410 GEL786408:GEL786410 GOH786408:GOH786410 GYD786408:GYD786410 HHZ786408:HHZ786410 HRV786408:HRV786410 IBR786408:IBR786410 ILN786408:ILN786410 IVJ786408:IVJ786410 JFF786408:JFF786410 JPB786408:JPB786410 JYX786408:JYX786410 KIT786408:KIT786410 KSP786408:KSP786410 LCL786408:LCL786410 LMH786408:LMH786410 LWD786408:LWD786410 MFZ786408:MFZ786410 MPV786408:MPV786410 MZR786408:MZR786410 NJN786408:NJN786410 NTJ786408:NTJ786410 ODF786408:ODF786410 ONB786408:ONB786410 OWX786408:OWX786410 PGT786408:PGT786410 PQP786408:PQP786410 QAL786408:QAL786410 QKH786408:QKH786410 QUD786408:QUD786410 RDZ786408:RDZ786410 RNV786408:RNV786410 RXR786408:RXR786410 SHN786408:SHN786410 SRJ786408:SRJ786410 TBF786408:TBF786410 TLB786408:TLB786410 TUX786408:TUX786410 UET786408:UET786410 UOP786408:UOP786410 UYL786408:UYL786410 VIH786408:VIH786410 VSD786408:VSD786410 WBZ786408:WBZ786410 WLV786408:WLV786410 WVR786408:WVR786410 J851944:J851946 JF851944:JF851946 TB851944:TB851946 ACX851944:ACX851946 AMT851944:AMT851946 AWP851944:AWP851946 BGL851944:BGL851946 BQH851944:BQH851946 CAD851944:CAD851946 CJZ851944:CJZ851946 CTV851944:CTV851946 DDR851944:DDR851946 DNN851944:DNN851946 DXJ851944:DXJ851946 EHF851944:EHF851946 ERB851944:ERB851946 FAX851944:FAX851946 FKT851944:FKT851946 FUP851944:FUP851946 GEL851944:GEL851946 GOH851944:GOH851946 GYD851944:GYD851946 HHZ851944:HHZ851946 HRV851944:HRV851946 IBR851944:IBR851946 ILN851944:ILN851946 IVJ851944:IVJ851946 JFF851944:JFF851946 JPB851944:JPB851946 JYX851944:JYX851946 KIT851944:KIT851946 KSP851944:KSP851946 LCL851944:LCL851946 LMH851944:LMH851946 LWD851944:LWD851946 MFZ851944:MFZ851946 MPV851944:MPV851946 MZR851944:MZR851946 NJN851944:NJN851946 NTJ851944:NTJ851946 ODF851944:ODF851946 ONB851944:ONB851946 OWX851944:OWX851946 PGT851944:PGT851946 PQP851944:PQP851946 QAL851944:QAL851946 QKH851944:QKH851946 QUD851944:QUD851946 RDZ851944:RDZ851946 RNV851944:RNV851946 RXR851944:RXR851946 SHN851944:SHN851946 SRJ851944:SRJ851946 TBF851944:TBF851946 TLB851944:TLB851946 TUX851944:TUX851946 UET851944:UET851946 UOP851944:UOP851946 UYL851944:UYL851946 VIH851944:VIH851946 VSD851944:VSD851946 WBZ851944:WBZ851946 WLV851944:WLV851946 WVR851944:WVR851946 J917480:J917482 JF917480:JF917482 TB917480:TB917482 ACX917480:ACX917482 AMT917480:AMT917482 AWP917480:AWP917482 BGL917480:BGL917482 BQH917480:BQH917482 CAD917480:CAD917482 CJZ917480:CJZ917482 CTV917480:CTV917482 DDR917480:DDR917482 DNN917480:DNN917482 DXJ917480:DXJ917482 EHF917480:EHF917482 ERB917480:ERB917482 FAX917480:FAX917482 FKT917480:FKT917482 FUP917480:FUP917482 GEL917480:GEL917482 GOH917480:GOH917482 GYD917480:GYD917482 HHZ917480:HHZ917482 HRV917480:HRV917482 IBR917480:IBR917482 ILN917480:ILN917482 IVJ917480:IVJ917482 JFF917480:JFF917482 JPB917480:JPB917482 JYX917480:JYX917482 KIT917480:KIT917482 KSP917480:KSP917482 LCL917480:LCL917482 LMH917480:LMH917482 LWD917480:LWD917482 MFZ917480:MFZ917482 MPV917480:MPV917482 MZR917480:MZR917482 NJN917480:NJN917482 NTJ917480:NTJ917482 ODF917480:ODF917482 ONB917480:ONB917482 OWX917480:OWX917482 PGT917480:PGT917482 PQP917480:PQP917482 QAL917480:QAL917482 QKH917480:QKH917482 QUD917480:QUD917482 RDZ917480:RDZ917482 RNV917480:RNV917482 RXR917480:RXR917482 SHN917480:SHN917482 SRJ917480:SRJ917482 TBF917480:TBF917482 TLB917480:TLB917482 TUX917480:TUX917482 UET917480:UET917482 UOP917480:UOP917482 UYL917480:UYL917482 VIH917480:VIH917482 VSD917480:VSD917482 WBZ917480:WBZ917482 WLV917480:WLV917482 WVR917480:WVR917482 J983016:J983018 JF983016:JF983018 TB983016:TB983018 ACX983016:ACX983018 AMT983016:AMT983018 AWP983016:AWP983018 BGL983016:BGL983018 BQH983016:BQH983018 CAD983016:CAD983018 CJZ983016:CJZ983018 CTV983016:CTV983018 DDR983016:DDR983018 DNN983016:DNN983018 DXJ983016:DXJ983018 EHF983016:EHF983018 ERB983016:ERB983018 FAX983016:FAX983018 FKT983016:FKT983018 FUP983016:FUP983018 GEL983016:GEL983018 GOH983016:GOH983018 GYD983016:GYD983018 HHZ983016:HHZ983018 HRV983016:HRV983018 IBR983016:IBR983018 ILN983016:ILN983018 IVJ983016:IVJ983018 JFF983016:JFF983018 JPB983016:JPB983018 JYX983016:JYX983018 KIT983016:KIT983018 KSP983016:KSP983018 LCL983016:LCL983018 LMH983016:LMH983018 LWD983016:LWD983018 MFZ983016:MFZ983018 MPV983016:MPV983018 MZR983016:MZR983018 NJN983016:NJN983018 NTJ983016:NTJ983018 ODF983016:ODF983018 ONB983016:ONB983018 OWX983016:OWX983018 PGT983016:PGT983018 PQP983016:PQP983018 QAL983016:QAL983018 QKH983016:QKH983018 QUD983016:QUD983018 RDZ983016:RDZ983018 RNV983016:RNV983018 RXR983016:RXR983018 SHN983016:SHN983018 SRJ983016:SRJ983018 TBF983016:TBF983018 TLB983016:TLB983018 TUX983016:TUX983018 UET983016:UET983018 UOP983016:UOP983018 UYL983016:UYL983018 VIH983016:VIH983018 VSD983016:VSD983018 WBZ983016:WBZ983018 WLV983016:WLV983018 WVR983016:WVR983018 J65516 JF65516 TB65516 ACX65516 AMT65516 AWP65516 BGL65516 BQH65516 CAD65516 CJZ65516 CTV65516 DDR65516 DNN65516 DXJ65516 EHF65516 ERB65516 FAX65516 FKT65516 FUP65516 GEL65516 GOH65516 GYD65516 HHZ65516 HRV65516 IBR65516 ILN65516 IVJ65516 JFF65516 JPB65516 JYX65516 KIT65516 KSP65516 LCL65516 LMH65516 LWD65516 MFZ65516 MPV65516 MZR65516 NJN65516 NTJ65516 ODF65516 ONB65516 OWX65516 PGT65516 PQP65516 QAL65516 QKH65516 QUD65516 RDZ65516 RNV65516 RXR65516 SHN65516 SRJ65516 TBF65516 TLB65516 TUX65516 UET65516 UOP65516 UYL65516 VIH65516 VSD65516 WBZ65516 WLV65516 WVR65516 J131052 JF131052 TB131052 ACX131052 AMT131052 AWP131052 BGL131052 BQH131052 CAD131052 CJZ131052 CTV131052 DDR131052 DNN131052 DXJ131052 EHF131052 ERB131052 FAX131052 FKT131052 FUP131052 GEL131052 GOH131052 GYD131052 HHZ131052 HRV131052 IBR131052 ILN131052 IVJ131052 JFF131052 JPB131052 JYX131052 KIT131052 KSP131052 LCL131052 LMH131052 LWD131052 MFZ131052 MPV131052 MZR131052 NJN131052 NTJ131052 ODF131052 ONB131052 OWX131052 PGT131052 PQP131052 QAL131052 QKH131052 QUD131052 RDZ131052 RNV131052 RXR131052 SHN131052 SRJ131052 TBF131052 TLB131052 TUX131052 UET131052 UOP131052 UYL131052 VIH131052 VSD131052 WBZ131052 WLV131052 WVR131052 J196588 JF196588 TB196588 ACX196588 AMT196588 AWP196588 BGL196588 BQH196588 CAD196588 CJZ196588 CTV196588 DDR196588 DNN196588 DXJ196588 EHF196588 ERB196588 FAX196588 FKT196588 FUP196588 GEL196588 GOH196588 GYD196588 HHZ196588 HRV196588 IBR196588 ILN196588 IVJ196588 JFF196588 JPB196588 JYX196588 KIT196588 KSP196588 LCL196588 LMH196588 LWD196588 MFZ196588 MPV196588 MZR196588 NJN196588 NTJ196588 ODF196588 ONB196588 OWX196588 PGT196588 PQP196588 QAL196588 QKH196588 QUD196588 RDZ196588 RNV196588 RXR196588 SHN196588 SRJ196588 TBF196588 TLB196588 TUX196588 UET196588 UOP196588 UYL196588 VIH196588 VSD196588 WBZ196588 WLV196588 WVR196588 J262124 JF262124 TB262124 ACX262124 AMT262124 AWP262124 BGL262124 BQH262124 CAD262124 CJZ262124 CTV262124 DDR262124 DNN262124 DXJ262124 EHF262124 ERB262124 FAX262124 FKT262124 FUP262124 GEL262124 GOH262124 GYD262124 HHZ262124 HRV262124 IBR262124 ILN262124 IVJ262124 JFF262124 JPB262124 JYX262124 KIT262124 KSP262124 LCL262124 LMH262124 LWD262124 MFZ262124 MPV262124 MZR262124 NJN262124 NTJ262124 ODF262124 ONB262124 OWX262124 PGT262124 PQP262124 QAL262124 QKH262124 QUD262124 RDZ262124 RNV262124 RXR262124 SHN262124 SRJ262124 TBF262124 TLB262124 TUX262124 UET262124 UOP262124 UYL262124 VIH262124 VSD262124 WBZ262124 WLV262124 WVR262124 J327660 JF327660 TB327660 ACX327660 AMT327660 AWP327660 BGL327660 BQH327660 CAD327660 CJZ327660 CTV327660 DDR327660 DNN327660 DXJ327660 EHF327660 ERB327660 FAX327660 FKT327660 FUP327660 GEL327660 GOH327660 GYD327660 HHZ327660 HRV327660 IBR327660 ILN327660 IVJ327660 JFF327660 JPB327660 JYX327660 KIT327660 KSP327660 LCL327660 LMH327660 LWD327660 MFZ327660 MPV327660 MZR327660 NJN327660 NTJ327660 ODF327660 ONB327660 OWX327660 PGT327660 PQP327660 QAL327660 QKH327660 QUD327660 RDZ327660 RNV327660 RXR327660 SHN327660 SRJ327660 TBF327660 TLB327660 TUX327660 UET327660 UOP327660 UYL327660 VIH327660 VSD327660 WBZ327660 WLV327660 WVR327660 J393196 JF393196 TB393196 ACX393196 AMT393196 AWP393196 BGL393196 BQH393196 CAD393196 CJZ393196 CTV393196 DDR393196 DNN393196 DXJ393196 EHF393196 ERB393196 FAX393196 FKT393196 FUP393196 GEL393196 GOH393196 GYD393196 HHZ393196 HRV393196 IBR393196 ILN393196 IVJ393196 JFF393196 JPB393196 JYX393196 KIT393196 KSP393196 LCL393196 LMH393196 LWD393196 MFZ393196 MPV393196 MZR393196 NJN393196 NTJ393196 ODF393196 ONB393196 OWX393196 PGT393196 PQP393196 QAL393196 QKH393196 QUD393196 RDZ393196 RNV393196 RXR393196 SHN393196 SRJ393196 TBF393196 TLB393196 TUX393196 UET393196 UOP393196 UYL393196 VIH393196 VSD393196 WBZ393196 WLV393196 WVR393196 J458732 JF458732 TB458732 ACX458732 AMT458732 AWP458732 BGL458732 BQH458732 CAD458732 CJZ458732 CTV458732 DDR458732 DNN458732 DXJ458732 EHF458732 ERB458732 FAX458732 FKT458732 FUP458732 GEL458732 GOH458732 GYD458732 HHZ458732 HRV458732 IBR458732 ILN458732 IVJ458732 JFF458732 JPB458732 JYX458732 KIT458732 KSP458732 LCL458732 LMH458732 LWD458732 MFZ458732 MPV458732 MZR458732 NJN458732 NTJ458732 ODF458732 ONB458732 OWX458732 PGT458732 PQP458732 QAL458732 QKH458732 QUD458732 RDZ458732 RNV458732 RXR458732 SHN458732 SRJ458732 TBF458732 TLB458732 TUX458732 UET458732 UOP458732 UYL458732 VIH458732 VSD458732 WBZ458732 WLV458732 WVR458732 J524268 JF524268 TB524268 ACX524268 AMT524268 AWP524268 BGL524268 BQH524268 CAD524268 CJZ524268 CTV524268 DDR524268 DNN524268 DXJ524268 EHF524268 ERB524268 FAX524268 FKT524268 FUP524268 GEL524268 GOH524268 GYD524268 HHZ524268 HRV524268 IBR524268 ILN524268 IVJ524268 JFF524268 JPB524268 JYX524268 KIT524268 KSP524268 LCL524268 LMH524268 LWD524268 MFZ524268 MPV524268 MZR524268 NJN524268 NTJ524268 ODF524268 ONB524268 OWX524268 PGT524268 PQP524268 QAL524268 QKH524268 QUD524268 RDZ524268 RNV524268 RXR524268 SHN524268 SRJ524268 TBF524268 TLB524268 TUX524268 UET524268 UOP524268 UYL524268 VIH524268 VSD524268 WBZ524268 WLV524268 WVR524268 J589804 JF589804 TB589804 ACX589804 AMT589804 AWP589804 BGL589804 BQH589804 CAD589804 CJZ589804 CTV589804 DDR589804 DNN589804 DXJ589804 EHF589804 ERB589804 FAX589804 FKT589804 FUP589804 GEL589804 GOH589804 GYD589804 HHZ589804 HRV589804 IBR589804 ILN589804 IVJ589804 JFF589804 JPB589804 JYX589804 KIT589804 KSP589804 LCL589804 LMH589804 LWD589804 MFZ589804 MPV589804 MZR589804 NJN589804 NTJ589804 ODF589804 ONB589804 OWX589804 PGT589804 PQP589804 QAL589804 QKH589804 QUD589804 RDZ589804 RNV589804 RXR589804 SHN589804 SRJ589804 TBF589804 TLB589804 TUX589804 UET589804 UOP589804 UYL589804 VIH589804 VSD589804 WBZ589804 WLV589804 WVR589804 J655340 JF655340 TB655340 ACX655340 AMT655340 AWP655340 BGL655340 BQH655340 CAD655340 CJZ655340 CTV655340 DDR655340 DNN655340 DXJ655340 EHF655340 ERB655340 FAX655340 FKT655340 FUP655340 GEL655340 GOH655340 GYD655340 HHZ655340 HRV655340 IBR655340 ILN655340 IVJ655340 JFF655340 JPB655340 JYX655340 KIT655340 KSP655340 LCL655340 LMH655340 LWD655340 MFZ655340 MPV655340 MZR655340 NJN655340 NTJ655340 ODF655340 ONB655340 OWX655340 PGT655340 PQP655340 QAL655340 QKH655340 QUD655340 RDZ655340 RNV655340 RXR655340 SHN655340 SRJ655340 TBF655340 TLB655340 TUX655340 UET655340 UOP655340 UYL655340 VIH655340 VSD655340 WBZ655340 WLV655340 WVR655340 J720876 JF720876 TB720876 ACX720876 AMT720876 AWP720876 BGL720876 BQH720876 CAD720876 CJZ720876 CTV720876 DDR720876 DNN720876 DXJ720876 EHF720876 ERB720876 FAX720876 FKT720876 FUP720876 GEL720876 GOH720876 GYD720876 HHZ720876 HRV720876 IBR720876 ILN720876 IVJ720876 JFF720876 JPB720876 JYX720876 KIT720876 KSP720876 LCL720876 LMH720876 LWD720876 MFZ720876 MPV720876 MZR720876 NJN720876 NTJ720876 ODF720876 ONB720876 OWX720876 PGT720876 PQP720876 QAL720876 QKH720876 QUD720876 RDZ720876 RNV720876 RXR720876 SHN720876 SRJ720876 TBF720876 TLB720876 TUX720876 UET720876 UOP720876 UYL720876 VIH720876 VSD720876 WBZ720876 WLV720876 WVR720876 J786412 JF786412 TB786412 ACX786412 AMT786412 AWP786412 BGL786412 BQH786412 CAD786412 CJZ786412 CTV786412 DDR786412 DNN786412 DXJ786412 EHF786412 ERB786412 FAX786412 FKT786412 FUP786412 GEL786412 GOH786412 GYD786412 HHZ786412 HRV786412 IBR786412 ILN786412 IVJ786412 JFF786412 JPB786412 JYX786412 KIT786412 KSP786412 LCL786412 LMH786412 LWD786412 MFZ786412 MPV786412 MZR786412 NJN786412 NTJ786412 ODF786412 ONB786412 OWX786412 PGT786412 PQP786412 QAL786412 QKH786412 QUD786412 RDZ786412 RNV786412 RXR786412 SHN786412 SRJ786412 TBF786412 TLB786412 TUX786412 UET786412 UOP786412 UYL786412 VIH786412 VSD786412 WBZ786412 WLV786412 WVR786412 J851948 JF851948 TB851948 ACX851948 AMT851948 AWP851948 BGL851948 BQH851948 CAD851948 CJZ851948 CTV851948 DDR851948 DNN851948 DXJ851948 EHF851948 ERB851948 FAX851948 FKT851948 FUP851948 GEL851948 GOH851948 GYD851948 HHZ851948 HRV851948 IBR851948 ILN851948 IVJ851948 JFF851948 JPB851948 JYX851948 KIT851948 KSP851948 LCL851948 LMH851948 LWD851948 MFZ851948 MPV851948 MZR851948 NJN851948 NTJ851948 ODF851948 ONB851948 OWX851948 PGT851948 PQP851948 QAL851948 QKH851948 QUD851948 RDZ851948 RNV851948 RXR851948 SHN851948 SRJ851948 TBF851948 TLB851948 TUX851948 UET851948 UOP851948 UYL851948 VIH851948 VSD851948 WBZ851948 WLV851948 WVR851948 J917484 JF917484 TB917484 ACX917484 AMT917484 AWP917484 BGL917484 BQH917484 CAD917484 CJZ917484 CTV917484 DDR917484 DNN917484 DXJ917484 EHF917484 ERB917484 FAX917484 FKT917484 FUP917484 GEL917484 GOH917484 GYD917484 HHZ917484 HRV917484 IBR917484 ILN917484 IVJ917484 JFF917484 JPB917484 JYX917484 KIT917484 KSP917484 LCL917484 LMH917484 LWD917484 MFZ917484 MPV917484 MZR917484 NJN917484 NTJ917484 ODF917484 ONB917484 OWX917484 PGT917484 PQP917484 QAL917484 QKH917484 QUD917484 RDZ917484 RNV917484 RXR917484 SHN917484 SRJ917484 TBF917484 TLB917484 TUX917484 UET917484 UOP917484 UYL917484 VIH917484 VSD917484 WBZ917484 WLV917484 WVR917484 J983020 JF983020 TB983020 ACX983020 AMT983020 AWP983020 BGL983020 BQH983020 CAD983020 CJZ983020 CTV983020 DDR983020 DNN983020 DXJ983020 EHF983020 ERB983020 FAX983020 FKT983020 FUP983020 GEL983020 GOH983020 GYD983020 HHZ983020 HRV983020 IBR983020 ILN983020 IVJ983020 JFF983020 JPB983020 JYX983020 KIT983020 KSP983020 LCL983020 LMH983020 LWD983020 MFZ983020 MPV983020 MZR983020 NJN983020 NTJ983020 ODF983020 ONB983020 OWX983020 PGT983020 PQP983020 QAL983020 QKH983020 QUD983020 RDZ983020 RNV983020 RXR983020 SHN983020 SRJ983020 TBF983020 TLB983020 TUX983020 UET983020 UOP983020 UYL983020 VIH983020 VSD983020 WBZ983020 WLV983020 WVR983020" xr:uid="{A2AD662C-C25A-40BC-8D05-70A7B751F0ED}">
      <formula1>$N$5:$N$6</formula1>
    </dataValidation>
    <dataValidation type="list" allowBlank="1" showInputMessage="1" showErrorMessage="1" sqref="WVL983014:WVL983020 D65510:D65516 IZ65510:IZ65516 SV65510:SV65516 ACR65510:ACR65516 AMN65510:AMN65516 AWJ65510:AWJ65516 BGF65510:BGF65516 BQB65510:BQB65516 BZX65510:BZX65516 CJT65510:CJT65516 CTP65510:CTP65516 DDL65510:DDL65516 DNH65510:DNH65516 DXD65510:DXD65516 EGZ65510:EGZ65516 EQV65510:EQV65516 FAR65510:FAR65516 FKN65510:FKN65516 FUJ65510:FUJ65516 GEF65510:GEF65516 GOB65510:GOB65516 GXX65510:GXX65516 HHT65510:HHT65516 HRP65510:HRP65516 IBL65510:IBL65516 ILH65510:ILH65516 IVD65510:IVD65516 JEZ65510:JEZ65516 JOV65510:JOV65516 JYR65510:JYR65516 KIN65510:KIN65516 KSJ65510:KSJ65516 LCF65510:LCF65516 LMB65510:LMB65516 LVX65510:LVX65516 MFT65510:MFT65516 MPP65510:MPP65516 MZL65510:MZL65516 NJH65510:NJH65516 NTD65510:NTD65516 OCZ65510:OCZ65516 OMV65510:OMV65516 OWR65510:OWR65516 PGN65510:PGN65516 PQJ65510:PQJ65516 QAF65510:QAF65516 QKB65510:QKB65516 QTX65510:QTX65516 RDT65510:RDT65516 RNP65510:RNP65516 RXL65510:RXL65516 SHH65510:SHH65516 SRD65510:SRD65516 TAZ65510:TAZ65516 TKV65510:TKV65516 TUR65510:TUR65516 UEN65510:UEN65516 UOJ65510:UOJ65516 UYF65510:UYF65516 VIB65510:VIB65516 VRX65510:VRX65516 WBT65510:WBT65516 WLP65510:WLP65516 WVL65510:WVL65516 D131046:D131052 IZ131046:IZ131052 SV131046:SV131052 ACR131046:ACR131052 AMN131046:AMN131052 AWJ131046:AWJ131052 BGF131046:BGF131052 BQB131046:BQB131052 BZX131046:BZX131052 CJT131046:CJT131052 CTP131046:CTP131052 DDL131046:DDL131052 DNH131046:DNH131052 DXD131046:DXD131052 EGZ131046:EGZ131052 EQV131046:EQV131052 FAR131046:FAR131052 FKN131046:FKN131052 FUJ131046:FUJ131052 GEF131046:GEF131052 GOB131046:GOB131052 GXX131046:GXX131052 HHT131046:HHT131052 HRP131046:HRP131052 IBL131046:IBL131052 ILH131046:ILH131052 IVD131046:IVD131052 JEZ131046:JEZ131052 JOV131046:JOV131052 JYR131046:JYR131052 KIN131046:KIN131052 KSJ131046:KSJ131052 LCF131046:LCF131052 LMB131046:LMB131052 LVX131046:LVX131052 MFT131046:MFT131052 MPP131046:MPP131052 MZL131046:MZL131052 NJH131046:NJH131052 NTD131046:NTD131052 OCZ131046:OCZ131052 OMV131046:OMV131052 OWR131046:OWR131052 PGN131046:PGN131052 PQJ131046:PQJ131052 QAF131046:QAF131052 QKB131046:QKB131052 QTX131046:QTX131052 RDT131046:RDT131052 RNP131046:RNP131052 RXL131046:RXL131052 SHH131046:SHH131052 SRD131046:SRD131052 TAZ131046:TAZ131052 TKV131046:TKV131052 TUR131046:TUR131052 UEN131046:UEN131052 UOJ131046:UOJ131052 UYF131046:UYF131052 VIB131046:VIB131052 VRX131046:VRX131052 WBT131046:WBT131052 WLP131046:WLP131052 WVL131046:WVL131052 D196582:D196588 IZ196582:IZ196588 SV196582:SV196588 ACR196582:ACR196588 AMN196582:AMN196588 AWJ196582:AWJ196588 BGF196582:BGF196588 BQB196582:BQB196588 BZX196582:BZX196588 CJT196582:CJT196588 CTP196582:CTP196588 DDL196582:DDL196588 DNH196582:DNH196588 DXD196582:DXD196588 EGZ196582:EGZ196588 EQV196582:EQV196588 FAR196582:FAR196588 FKN196582:FKN196588 FUJ196582:FUJ196588 GEF196582:GEF196588 GOB196582:GOB196588 GXX196582:GXX196588 HHT196582:HHT196588 HRP196582:HRP196588 IBL196582:IBL196588 ILH196582:ILH196588 IVD196582:IVD196588 JEZ196582:JEZ196588 JOV196582:JOV196588 JYR196582:JYR196588 KIN196582:KIN196588 KSJ196582:KSJ196588 LCF196582:LCF196588 LMB196582:LMB196588 LVX196582:LVX196588 MFT196582:MFT196588 MPP196582:MPP196588 MZL196582:MZL196588 NJH196582:NJH196588 NTD196582:NTD196588 OCZ196582:OCZ196588 OMV196582:OMV196588 OWR196582:OWR196588 PGN196582:PGN196588 PQJ196582:PQJ196588 QAF196582:QAF196588 QKB196582:QKB196588 QTX196582:QTX196588 RDT196582:RDT196588 RNP196582:RNP196588 RXL196582:RXL196588 SHH196582:SHH196588 SRD196582:SRD196588 TAZ196582:TAZ196588 TKV196582:TKV196588 TUR196582:TUR196588 UEN196582:UEN196588 UOJ196582:UOJ196588 UYF196582:UYF196588 VIB196582:VIB196588 VRX196582:VRX196588 WBT196582:WBT196588 WLP196582:WLP196588 WVL196582:WVL196588 D262118:D262124 IZ262118:IZ262124 SV262118:SV262124 ACR262118:ACR262124 AMN262118:AMN262124 AWJ262118:AWJ262124 BGF262118:BGF262124 BQB262118:BQB262124 BZX262118:BZX262124 CJT262118:CJT262124 CTP262118:CTP262124 DDL262118:DDL262124 DNH262118:DNH262124 DXD262118:DXD262124 EGZ262118:EGZ262124 EQV262118:EQV262124 FAR262118:FAR262124 FKN262118:FKN262124 FUJ262118:FUJ262124 GEF262118:GEF262124 GOB262118:GOB262124 GXX262118:GXX262124 HHT262118:HHT262124 HRP262118:HRP262124 IBL262118:IBL262124 ILH262118:ILH262124 IVD262118:IVD262124 JEZ262118:JEZ262124 JOV262118:JOV262124 JYR262118:JYR262124 KIN262118:KIN262124 KSJ262118:KSJ262124 LCF262118:LCF262124 LMB262118:LMB262124 LVX262118:LVX262124 MFT262118:MFT262124 MPP262118:MPP262124 MZL262118:MZL262124 NJH262118:NJH262124 NTD262118:NTD262124 OCZ262118:OCZ262124 OMV262118:OMV262124 OWR262118:OWR262124 PGN262118:PGN262124 PQJ262118:PQJ262124 QAF262118:QAF262124 QKB262118:QKB262124 QTX262118:QTX262124 RDT262118:RDT262124 RNP262118:RNP262124 RXL262118:RXL262124 SHH262118:SHH262124 SRD262118:SRD262124 TAZ262118:TAZ262124 TKV262118:TKV262124 TUR262118:TUR262124 UEN262118:UEN262124 UOJ262118:UOJ262124 UYF262118:UYF262124 VIB262118:VIB262124 VRX262118:VRX262124 WBT262118:WBT262124 WLP262118:WLP262124 WVL262118:WVL262124 D327654:D327660 IZ327654:IZ327660 SV327654:SV327660 ACR327654:ACR327660 AMN327654:AMN327660 AWJ327654:AWJ327660 BGF327654:BGF327660 BQB327654:BQB327660 BZX327654:BZX327660 CJT327654:CJT327660 CTP327654:CTP327660 DDL327654:DDL327660 DNH327654:DNH327660 DXD327654:DXD327660 EGZ327654:EGZ327660 EQV327654:EQV327660 FAR327654:FAR327660 FKN327654:FKN327660 FUJ327654:FUJ327660 GEF327654:GEF327660 GOB327654:GOB327660 GXX327654:GXX327660 HHT327654:HHT327660 HRP327654:HRP327660 IBL327654:IBL327660 ILH327654:ILH327660 IVD327654:IVD327660 JEZ327654:JEZ327660 JOV327654:JOV327660 JYR327654:JYR327660 KIN327654:KIN327660 KSJ327654:KSJ327660 LCF327654:LCF327660 LMB327654:LMB327660 LVX327654:LVX327660 MFT327654:MFT327660 MPP327654:MPP327660 MZL327654:MZL327660 NJH327654:NJH327660 NTD327654:NTD327660 OCZ327654:OCZ327660 OMV327654:OMV327660 OWR327654:OWR327660 PGN327654:PGN327660 PQJ327654:PQJ327660 QAF327654:QAF327660 QKB327654:QKB327660 QTX327654:QTX327660 RDT327654:RDT327660 RNP327654:RNP327660 RXL327654:RXL327660 SHH327654:SHH327660 SRD327654:SRD327660 TAZ327654:TAZ327660 TKV327654:TKV327660 TUR327654:TUR327660 UEN327654:UEN327660 UOJ327654:UOJ327660 UYF327654:UYF327660 VIB327654:VIB327660 VRX327654:VRX327660 WBT327654:WBT327660 WLP327654:WLP327660 WVL327654:WVL327660 D393190:D393196 IZ393190:IZ393196 SV393190:SV393196 ACR393190:ACR393196 AMN393190:AMN393196 AWJ393190:AWJ393196 BGF393190:BGF393196 BQB393190:BQB393196 BZX393190:BZX393196 CJT393190:CJT393196 CTP393190:CTP393196 DDL393190:DDL393196 DNH393190:DNH393196 DXD393190:DXD393196 EGZ393190:EGZ393196 EQV393190:EQV393196 FAR393190:FAR393196 FKN393190:FKN393196 FUJ393190:FUJ393196 GEF393190:GEF393196 GOB393190:GOB393196 GXX393190:GXX393196 HHT393190:HHT393196 HRP393190:HRP393196 IBL393190:IBL393196 ILH393190:ILH393196 IVD393190:IVD393196 JEZ393190:JEZ393196 JOV393190:JOV393196 JYR393190:JYR393196 KIN393190:KIN393196 KSJ393190:KSJ393196 LCF393190:LCF393196 LMB393190:LMB393196 LVX393190:LVX393196 MFT393190:MFT393196 MPP393190:MPP393196 MZL393190:MZL393196 NJH393190:NJH393196 NTD393190:NTD393196 OCZ393190:OCZ393196 OMV393190:OMV393196 OWR393190:OWR393196 PGN393190:PGN393196 PQJ393190:PQJ393196 QAF393190:QAF393196 QKB393190:QKB393196 QTX393190:QTX393196 RDT393190:RDT393196 RNP393190:RNP393196 RXL393190:RXL393196 SHH393190:SHH393196 SRD393190:SRD393196 TAZ393190:TAZ393196 TKV393190:TKV393196 TUR393190:TUR393196 UEN393190:UEN393196 UOJ393190:UOJ393196 UYF393190:UYF393196 VIB393190:VIB393196 VRX393190:VRX393196 WBT393190:WBT393196 WLP393190:WLP393196 WVL393190:WVL393196 D458726:D458732 IZ458726:IZ458732 SV458726:SV458732 ACR458726:ACR458732 AMN458726:AMN458732 AWJ458726:AWJ458732 BGF458726:BGF458732 BQB458726:BQB458732 BZX458726:BZX458732 CJT458726:CJT458732 CTP458726:CTP458732 DDL458726:DDL458732 DNH458726:DNH458732 DXD458726:DXD458732 EGZ458726:EGZ458732 EQV458726:EQV458732 FAR458726:FAR458732 FKN458726:FKN458732 FUJ458726:FUJ458732 GEF458726:GEF458732 GOB458726:GOB458732 GXX458726:GXX458732 HHT458726:HHT458732 HRP458726:HRP458732 IBL458726:IBL458732 ILH458726:ILH458732 IVD458726:IVD458732 JEZ458726:JEZ458732 JOV458726:JOV458732 JYR458726:JYR458732 KIN458726:KIN458732 KSJ458726:KSJ458732 LCF458726:LCF458732 LMB458726:LMB458732 LVX458726:LVX458732 MFT458726:MFT458732 MPP458726:MPP458732 MZL458726:MZL458732 NJH458726:NJH458732 NTD458726:NTD458732 OCZ458726:OCZ458732 OMV458726:OMV458732 OWR458726:OWR458732 PGN458726:PGN458732 PQJ458726:PQJ458732 QAF458726:QAF458732 QKB458726:QKB458732 QTX458726:QTX458732 RDT458726:RDT458732 RNP458726:RNP458732 RXL458726:RXL458732 SHH458726:SHH458732 SRD458726:SRD458732 TAZ458726:TAZ458732 TKV458726:TKV458732 TUR458726:TUR458732 UEN458726:UEN458732 UOJ458726:UOJ458732 UYF458726:UYF458732 VIB458726:VIB458732 VRX458726:VRX458732 WBT458726:WBT458732 WLP458726:WLP458732 WVL458726:WVL458732 D524262:D524268 IZ524262:IZ524268 SV524262:SV524268 ACR524262:ACR524268 AMN524262:AMN524268 AWJ524262:AWJ524268 BGF524262:BGF524268 BQB524262:BQB524268 BZX524262:BZX524268 CJT524262:CJT524268 CTP524262:CTP524268 DDL524262:DDL524268 DNH524262:DNH524268 DXD524262:DXD524268 EGZ524262:EGZ524268 EQV524262:EQV524268 FAR524262:FAR524268 FKN524262:FKN524268 FUJ524262:FUJ524268 GEF524262:GEF524268 GOB524262:GOB524268 GXX524262:GXX524268 HHT524262:HHT524268 HRP524262:HRP524268 IBL524262:IBL524268 ILH524262:ILH524268 IVD524262:IVD524268 JEZ524262:JEZ524268 JOV524262:JOV524268 JYR524262:JYR524268 KIN524262:KIN524268 KSJ524262:KSJ524268 LCF524262:LCF524268 LMB524262:LMB524268 LVX524262:LVX524268 MFT524262:MFT524268 MPP524262:MPP524268 MZL524262:MZL524268 NJH524262:NJH524268 NTD524262:NTD524268 OCZ524262:OCZ524268 OMV524262:OMV524268 OWR524262:OWR524268 PGN524262:PGN524268 PQJ524262:PQJ524268 QAF524262:QAF524268 QKB524262:QKB524268 QTX524262:QTX524268 RDT524262:RDT524268 RNP524262:RNP524268 RXL524262:RXL524268 SHH524262:SHH524268 SRD524262:SRD524268 TAZ524262:TAZ524268 TKV524262:TKV524268 TUR524262:TUR524268 UEN524262:UEN524268 UOJ524262:UOJ524268 UYF524262:UYF524268 VIB524262:VIB524268 VRX524262:VRX524268 WBT524262:WBT524268 WLP524262:WLP524268 WVL524262:WVL524268 D589798:D589804 IZ589798:IZ589804 SV589798:SV589804 ACR589798:ACR589804 AMN589798:AMN589804 AWJ589798:AWJ589804 BGF589798:BGF589804 BQB589798:BQB589804 BZX589798:BZX589804 CJT589798:CJT589804 CTP589798:CTP589804 DDL589798:DDL589804 DNH589798:DNH589804 DXD589798:DXD589804 EGZ589798:EGZ589804 EQV589798:EQV589804 FAR589798:FAR589804 FKN589798:FKN589804 FUJ589798:FUJ589804 GEF589798:GEF589804 GOB589798:GOB589804 GXX589798:GXX589804 HHT589798:HHT589804 HRP589798:HRP589804 IBL589798:IBL589804 ILH589798:ILH589804 IVD589798:IVD589804 JEZ589798:JEZ589804 JOV589798:JOV589804 JYR589798:JYR589804 KIN589798:KIN589804 KSJ589798:KSJ589804 LCF589798:LCF589804 LMB589798:LMB589804 LVX589798:LVX589804 MFT589798:MFT589804 MPP589798:MPP589804 MZL589798:MZL589804 NJH589798:NJH589804 NTD589798:NTD589804 OCZ589798:OCZ589804 OMV589798:OMV589804 OWR589798:OWR589804 PGN589798:PGN589804 PQJ589798:PQJ589804 QAF589798:QAF589804 QKB589798:QKB589804 QTX589798:QTX589804 RDT589798:RDT589804 RNP589798:RNP589804 RXL589798:RXL589804 SHH589798:SHH589804 SRD589798:SRD589804 TAZ589798:TAZ589804 TKV589798:TKV589804 TUR589798:TUR589804 UEN589798:UEN589804 UOJ589798:UOJ589804 UYF589798:UYF589804 VIB589798:VIB589804 VRX589798:VRX589804 WBT589798:WBT589804 WLP589798:WLP589804 WVL589798:WVL589804 D655334:D655340 IZ655334:IZ655340 SV655334:SV655340 ACR655334:ACR655340 AMN655334:AMN655340 AWJ655334:AWJ655340 BGF655334:BGF655340 BQB655334:BQB655340 BZX655334:BZX655340 CJT655334:CJT655340 CTP655334:CTP655340 DDL655334:DDL655340 DNH655334:DNH655340 DXD655334:DXD655340 EGZ655334:EGZ655340 EQV655334:EQV655340 FAR655334:FAR655340 FKN655334:FKN655340 FUJ655334:FUJ655340 GEF655334:GEF655340 GOB655334:GOB655340 GXX655334:GXX655340 HHT655334:HHT655340 HRP655334:HRP655340 IBL655334:IBL655340 ILH655334:ILH655340 IVD655334:IVD655340 JEZ655334:JEZ655340 JOV655334:JOV655340 JYR655334:JYR655340 KIN655334:KIN655340 KSJ655334:KSJ655340 LCF655334:LCF655340 LMB655334:LMB655340 LVX655334:LVX655340 MFT655334:MFT655340 MPP655334:MPP655340 MZL655334:MZL655340 NJH655334:NJH655340 NTD655334:NTD655340 OCZ655334:OCZ655340 OMV655334:OMV655340 OWR655334:OWR655340 PGN655334:PGN655340 PQJ655334:PQJ655340 QAF655334:QAF655340 QKB655334:QKB655340 QTX655334:QTX655340 RDT655334:RDT655340 RNP655334:RNP655340 RXL655334:RXL655340 SHH655334:SHH655340 SRD655334:SRD655340 TAZ655334:TAZ655340 TKV655334:TKV655340 TUR655334:TUR655340 UEN655334:UEN655340 UOJ655334:UOJ655340 UYF655334:UYF655340 VIB655334:VIB655340 VRX655334:VRX655340 WBT655334:WBT655340 WLP655334:WLP655340 WVL655334:WVL655340 D720870:D720876 IZ720870:IZ720876 SV720870:SV720876 ACR720870:ACR720876 AMN720870:AMN720876 AWJ720870:AWJ720876 BGF720870:BGF720876 BQB720870:BQB720876 BZX720870:BZX720876 CJT720870:CJT720876 CTP720870:CTP720876 DDL720870:DDL720876 DNH720870:DNH720876 DXD720870:DXD720876 EGZ720870:EGZ720876 EQV720870:EQV720876 FAR720870:FAR720876 FKN720870:FKN720876 FUJ720870:FUJ720876 GEF720870:GEF720876 GOB720870:GOB720876 GXX720870:GXX720876 HHT720870:HHT720876 HRP720870:HRP720876 IBL720870:IBL720876 ILH720870:ILH720876 IVD720870:IVD720876 JEZ720870:JEZ720876 JOV720870:JOV720876 JYR720870:JYR720876 KIN720870:KIN720876 KSJ720870:KSJ720876 LCF720870:LCF720876 LMB720870:LMB720876 LVX720870:LVX720876 MFT720870:MFT720876 MPP720870:MPP720876 MZL720870:MZL720876 NJH720870:NJH720876 NTD720870:NTD720876 OCZ720870:OCZ720876 OMV720870:OMV720876 OWR720870:OWR720876 PGN720870:PGN720876 PQJ720870:PQJ720876 QAF720870:QAF720876 QKB720870:QKB720876 QTX720870:QTX720876 RDT720870:RDT720876 RNP720870:RNP720876 RXL720870:RXL720876 SHH720870:SHH720876 SRD720870:SRD720876 TAZ720870:TAZ720876 TKV720870:TKV720876 TUR720870:TUR720876 UEN720870:UEN720876 UOJ720870:UOJ720876 UYF720870:UYF720876 VIB720870:VIB720876 VRX720870:VRX720876 WBT720870:WBT720876 WLP720870:WLP720876 WVL720870:WVL720876 D786406:D786412 IZ786406:IZ786412 SV786406:SV786412 ACR786406:ACR786412 AMN786406:AMN786412 AWJ786406:AWJ786412 BGF786406:BGF786412 BQB786406:BQB786412 BZX786406:BZX786412 CJT786406:CJT786412 CTP786406:CTP786412 DDL786406:DDL786412 DNH786406:DNH786412 DXD786406:DXD786412 EGZ786406:EGZ786412 EQV786406:EQV786412 FAR786406:FAR786412 FKN786406:FKN786412 FUJ786406:FUJ786412 GEF786406:GEF786412 GOB786406:GOB786412 GXX786406:GXX786412 HHT786406:HHT786412 HRP786406:HRP786412 IBL786406:IBL786412 ILH786406:ILH786412 IVD786406:IVD786412 JEZ786406:JEZ786412 JOV786406:JOV786412 JYR786406:JYR786412 KIN786406:KIN786412 KSJ786406:KSJ786412 LCF786406:LCF786412 LMB786406:LMB786412 LVX786406:LVX786412 MFT786406:MFT786412 MPP786406:MPP786412 MZL786406:MZL786412 NJH786406:NJH786412 NTD786406:NTD786412 OCZ786406:OCZ786412 OMV786406:OMV786412 OWR786406:OWR786412 PGN786406:PGN786412 PQJ786406:PQJ786412 QAF786406:QAF786412 QKB786406:QKB786412 QTX786406:QTX786412 RDT786406:RDT786412 RNP786406:RNP786412 RXL786406:RXL786412 SHH786406:SHH786412 SRD786406:SRD786412 TAZ786406:TAZ786412 TKV786406:TKV786412 TUR786406:TUR786412 UEN786406:UEN786412 UOJ786406:UOJ786412 UYF786406:UYF786412 VIB786406:VIB786412 VRX786406:VRX786412 WBT786406:WBT786412 WLP786406:WLP786412 WVL786406:WVL786412 D851942:D851948 IZ851942:IZ851948 SV851942:SV851948 ACR851942:ACR851948 AMN851942:AMN851948 AWJ851942:AWJ851948 BGF851942:BGF851948 BQB851942:BQB851948 BZX851942:BZX851948 CJT851942:CJT851948 CTP851942:CTP851948 DDL851942:DDL851948 DNH851942:DNH851948 DXD851942:DXD851948 EGZ851942:EGZ851948 EQV851942:EQV851948 FAR851942:FAR851948 FKN851942:FKN851948 FUJ851942:FUJ851948 GEF851942:GEF851948 GOB851942:GOB851948 GXX851942:GXX851948 HHT851942:HHT851948 HRP851942:HRP851948 IBL851942:IBL851948 ILH851942:ILH851948 IVD851942:IVD851948 JEZ851942:JEZ851948 JOV851942:JOV851948 JYR851942:JYR851948 KIN851942:KIN851948 KSJ851942:KSJ851948 LCF851942:LCF851948 LMB851942:LMB851948 LVX851942:LVX851948 MFT851942:MFT851948 MPP851942:MPP851948 MZL851942:MZL851948 NJH851942:NJH851948 NTD851942:NTD851948 OCZ851942:OCZ851948 OMV851942:OMV851948 OWR851942:OWR851948 PGN851942:PGN851948 PQJ851942:PQJ851948 QAF851942:QAF851948 QKB851942:QKB851948 QTX851942:QTX851948 RDT851942:RDT851948 RNP851942:RNP851948 RXL851942:RXL851948 SHH851942:SHH851948 SRD851942:SRD851948 TAZ851942:TAZ851948 TKV851942:TKV851948 TUR851942:TUR851948 UEN851942:UEN851948 UOJ851942:UOJ851948 UYF851942:UYF851948 VIB851942:VIB851948 VRX851942:VRX851948 WBT851942:WBT851948 WLP851942:WLP851948 WVL851942:WVL851948 D917478:D917484 IZ917478:IZ917484 SV917478:SV917484 ACR917478:ACR917484 AMN917478:AMN917484 AWJ917478:AWJ917484 BGF917478:BGF917484 BQB917478:BQB917484 BZX917478:BZX917484 CJT917478:CJT917484 CTP917478:CTP917484 DDL917478:DDL917484 DNH917478:DNH917484 DXD917478:DXD917484 EGZ917478:EGZ917484 EQV917478:EQV917484 FAR917478:FAR917484 FKN917478:FKN917484 FUJ917478:FUJ917484 GEF917478:GEF917484 GOB917478:GOB917484 GXX917478:GXX917484 HHT917478:HHT917484 HRP917478:HRP917484 IBL917478:IBL917484 ILH917478:ILH917484 IVD917478:IVD917484 JEZ917478:JEZ917484 JOV917478:JOV917484 JYR917478:JYR917484 KIN917478:KIN917484 KSJ917478:KSJ917484 LCF917478:LCF917484 LMB917478:LMB917484 LVX917478:LVX917484 MFT917478:MFT917484 MPP917478:MPP917484 MZL917478:MZL917484 NJH917478:NJH917484 NTD917478:NTD917484 OCZ917478:OCZ917484 OMV917478:OMV917484 OWR917478:OWR917484 PGN917478:PGN917484 PQJ917478:PQJ917484 QAF917478:QAF917484 QKB917478:QKB917484 QTX917478:QTX917484 RDT917478:RDT917484 RNP917478:RNP917484 RXL917478:RXL917484 SHH917478:SHH917484 SRD917478:SRD917484 TAZ917478:TAZ917484 TKV917478:TKV917484 TUR917478:TUR917484 UEN917478:UEN917484 UOJ917478:UOJ917484 UYF917478:UYF917484 VIB917478:VIB917484 VRX917478:VRX917484 WBT917478:WBT917484 WLP917478:WLP917484 WVL917478:WVL917484 D983014:D983020 IZ983014:IZ983020 SV983014:SV983020 ACR983014:ACR983020 AMN983014:AMN983020 AWJ983014:AWJ983020 BGF983014:BGF983020 BQB983014:BQB983020 BZX983014:BZX983020 CJT983014:CJT983020 CTP983014:CTP983020 DDL983014:DDL983020 DNH983014:DNH983020 DXD983014:DXD983020 EGZ983014:EGZ983020 EQV983014:EQV983020 FAR983014:FAR983020 FKN983014:FKN983020 FUJ983014:FUJ983020 GEF983014:GEF983020 GOB983014:GOB983020 GXX983014:GXX983020 HHT983014:HHT983020 HRP983014:HRP983020 IBL983014:IBL983020 ILH983014:ILH983020 IVD983014:IVD983020 JEZ983014:JEZ983020 JOV983014:JOV983020 JYR983014:JYR983020 KIN983014:KIN983020 KSJ983014:KSJ983020 LCF983014:LCF983020 LMB983014:LMB983020 LVX983014:LVX983020 MFT983014:MFT983020 MPP983014:MPP983020 MZL983014:MZL983020 NJH983014:NJH983020 NTD983014:NTD983020 OCZ983014:OCZ983020 OMV983014:OMV983020 OWR983014:OWR983020 PGN983014:PGN983020 PQJ983014:PQJ983020 QAF983014:QAF983020 QKB983014:QKB983020 QTX983014:QTX983020 RDT983014:RDT983020 RNP983014:RNP983020 RXL983014:RXL983020 SHH983014:SHH983020 SRD983014:SRD983020 TAZ983014:TAZ983020 TKV983014:TKV983020 TUR983014:TUR983020 UEN983014:UEN983020 UOJ983014:UOJ983020 UYF983014:UYF983020 VIB983014:VIB983020 VRX983014:VRX983020 WBT983014:WBT983020 WLP983014:WLP983020 D10:D11 IZ10:IZ11 SV10:SV11 ACR10:ACR11 AMN10:AMN11 AWJ10:AWJ11 BGF10:BGF11 BQB10:BQB11 BZX10:BZX11 CJT10:CJT11 CTP10:CTP11 DDL10:DDL11 DNH10:DNH11 DXD10:DXD11 EGZ10:EGZ11 EQV10:EQV11 FAR10:FAR11 FKN10:FKN11 FUJ10:FUJ11 GEF10:GEF11 GOB10:GOB11 GXX10:GXX11 HHT10:HHT11 HRP10:HRP11 IBL10:IBL11 ILH10:ILH11 IVD10:IVD11 JEZ10:JEZ11 JOV10:JOV11 JYR10:JYR11 KIN10:KIN11 KSJ10:KSJ11 LCF10:LCF11 LMB10:LMB11 LVX10:LVX11 MFT10:MFT11 MPP10:MPP11 MZL10:MZL11 NJH10:NJH11 NTD10:NTD11 OCZ10:OCZ11 OMV10:OMV11 OWR10:OWR11 PGN10:PGN11 PQJ10:PQJ11 QAF10:QAF11 QKB10:QKB11 QTX10:QTX11 RDT10:RDT11 RNP10:RNP11 RXL10:RXL11 SHH10:SHH11 SRD10:SRD11 TAZ10:TAZ11 TKV10:TKV11 TUR10:TUR11 UEN10:UEN11 UOJ10:UOJ11 UYF10:UYF11 VIB10:VIB11 VRX10:VRX11 WBT10:WBT11 WLP10:WLP11 WVL10:WVL11" xr:uid="{F7F7A01A-044B-443C-95CE-30019AECC88D}">
      <formula1>$O$2:$O$3</formula1>
    </dataValidation>
    <dataValidation type="list" allowBlank="1" showInputMessage="1" showErrorMessage="1" sqref="J10 J11" xr:uid="{64E57388-D0AC-40B9-A791-4E11950347F2}">
      <formula1>$P$2:$P$6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l u W V P E z p R S l A A A A 9 Q A A A B I A H A B D b 2 5 m a W c v U G F j a 2 F n Z S 5 4 b W w g o h g A K K A U A A A A A A A A A A A A A A A A A A A A A A A A A A A A h Y 9 B D o I w F E S v Q r q n r d U Y J J 8 S 4 1 Y S E x N j 3 D W l Q i M U Q 4 v l b i 4 8 k l c Q o 6 g 7 l / P m L W b u 1 x u k f V 0 F F 9 V a 3 Z g E T T B F g T K y y b U p E t S 5 Y x i h l M N G y J M o V D D I x s a 9 z R N U O n e O C f H e Y z / F T V s Q R u m E 7 L P 1 V p a q F u g j 6 / 9 y q I 1 1 w k i F O O x e Y z j D i z m O Z g x T I C O D T J t v z 4 a 5 z / Y H w q q r X N c q r k x 4 W A I Z I 5 D 3 B f 4 A U E s D B B Q A A g A I A G p b l l 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q W 5 Z U K I p H u A 4 A A A A R A A A A E w A c A E Z v c m 1 1 b G F z L 1 N l Y 3 R p b 2 4 x L m 0 g o h g A K K A U A A A A A A A A A A A A A A A A A A A A A A A A A A A A K 0 5 N L s n M z 1 M I h t C G 1 g B Q S w E C L Q A U A A I A C A B q W 5 Z U 8 T O l F K U A A A D 1 A A A A E g A A A A A A A A A A A A A A A A A A A A A A Q 2 9 u Z m l n L 1 B h Y 2 t h Z 2 U u e G 1 s U E s B A i 0 A F A A C A A g A a l u W V A / K 6 a u k A A A A 6 Q A A A B M A A A A A A A A A A A A A A A A A 8 Q A A A F t D b 2 5 0 Z W 5 0 X 1 R 5 c G V z X S 5 4 b W x Q S w E C L Q A U A A I A C A B q W 5 Z U 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Y U + K k B U p E G f t U Z p i d z V h A A A A A A C A A A A A A A D Z g A A w A A A A B A A A A D V U 8 A N g F q h c d 7 m F L V 6 + i X o A A A A A A S A A A C g A A A A E A A A A J D y 5 C p d h N j k f + N J s 5 L 1 2 C J Q A A A A 8 x K V R l R v d g H q v u 7 r U D + 9 g P H t z R s G B B d W a f N N N F L + + G 2 7 m Q J 9 5 M 3 n A p H f T T E b W Z z + R r 9 D E g l I 3 v 3 W n w b z l l 5 G g l p y c W U T V 7 d 6 8 x C E h E u z V J o U A A A A y U 3 m k m C 1 R r O z p f x B Q 6 4 b 0 2 0 u i W 4 = < / D a t a M a s h u p > 
</file>

<file path=customXml/itemProps1.xml><?xml version="1.0" encoding="utf-8"?>
<ds:datastoreItem xmlns:ds="http://schemas.openxmlformats.org/officeDocument/2006/customXml" ds:itemID="{3BBB0B1C-E3E2-49FD-932D-60A36A4E298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General Information</vt:lpstr>
      <vt:lpstr>Gatekeeper</vt:lpstr>
      <vt:lpstr>Main Evaluation Sheet</vt:lpstr>
      <vt:lpstr>Scope Acceptance</vt:lpstr>
      <vt:lpstr>Technical Capability</vt:lpstr>
      <vt:lpstr>SLR Acceptance</vt:lpstr>
      <vt:lpstr>Hardware S&amp;M Ability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Chris Pillay</cp:lastModifiedBy>
  <dcterms:created xsi:type="dcterms:W3CDTF">2017-08-22T07:27:01Z</dcterms:created>
  <dcterms:modified xsi:type="dcterms:W3CDTF">2022-04-26T10:35:01Z</dcterms:modified>
</cp:coreProperties>
</file>